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9200" windowHeight="10995" tabRatio="905" activeTab="11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4" r:id="rId12"/>
    <sheet name="Пот, обавезе и суд. спорови" sheetId="31" r:id="rId13"/>
    <sheet name="Sheet1" sheetId="32" r:id="rId14"/>
  </sheets>
  <definedNames>
    <definedName name="_xlnm.Print_Area" localSheetId="1">'Биланс стања'!$A$1:$I$145</definedName>
    <definedName name="_xlnm.Print_Area" localSheetId="10">Готовина!$A$1:$I$56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запослених'!$A$1:$H$41</definedName>
  </definedNames>
  <calcPr calcId="145621"/>
</workbook>
</file>

<file path=xl/calcChain.xml><?xml version="1.0" encoding="utf-8"?>
<calcChain xmlns="http://schemas.openxmlformats.org/spreadsheetml/2006/main">
  <c r="H50" i="27" l="1"/>
  <c r="H21" i="23" l="1"/>
  <c r="G37" i="14" l="1"/>
  <c r="G132" i="27" l="1"/>
  <c r="G124" i="27"/>
  <c r="G114" i="27"/>
  <c r="G111" i="27" s="1"/>
  <c r="G99" i="27"/>
  <c r="G94" i="27"/>
  <c r="G92" i="27"/>
  <c r="G89" i="27"/>
  <c r="G85" i="27"/>
  <c r="G77" i="27" s="1"/>
  <c r="G62" i="27"/>
  <c r="G57" i="27"/>
  <c r="G50" i="27"/>
  <c r="G43" i="27"/>
  <c r="G41" i="27" s="1"/>
  <c r="G28" i="27"/>
  <c r="G18" i="27"/>
  <c r="G11" i="27"/>
  <c r="G9" i="27" s="1"/>
  <c r="F47" i="28"/>
  <c r="F39" i="28"/>
  <c r="F32" i="28"/>
  <c r="F37" i="28" s="1"/>
  <c r="F26" i="28"/>
  <c r="F14" i="28"/>
  <c r="F59" i="28" s="1"/>
  <c r="F9" i="28"/>
  <c r="F58" i="28" s="1"/>
  <c r="G42" i="29"/>
  <c r="G49" i="29" s="1"/>
  <c r="G36" i="29"/>
  <c r="G48" i="29" s="1"/>
  <c r="G25" i="29"/>
  <c r="G22" i="29"/>
  <c r="G56" i="29" s="1"/>
  <c r="G14" i="29"/>
  <c r="G11" i="29"/>
  <c r="G9" i="29" s="1"/>
  <c r="G141" i="27" l="1"/>
  <c r="G74" i="27"/>
  <c r="F60" i="28"/>
  <c r="F65" i="28" s="1"/>
  <c r="F23" i="28"/>
  <c r="G54" i="29"/>
  <c r="G58" i="29" s="1"/>
  <c r="G62" i="29" s="1"/>
  <c r="G71" i="29" s="1"/>
  <c r="G34" i="29"/>
  <c r="G35" i="29"/>
  <c r="E47" i="28" l="1"/>
  <c r="E39" i="28"/>
  <c r="E32" i="28"/>
  <c r="E26" i="28"/>
  <c r="E37" i="28" s="1"/>
  <c r="E14" i="28"/>
  <c r="E59" i="28" s="1"/>
  <c r="E9" i="28"/>
  <c r="E58" i="28" s="1"/>
  <c r="F42" i="29"/>
  <c r="F49" i="29" s="1"/>
  <c r="F36" i="29"/>
  <c r="F48" i="29" s="1"/>
  <c r="F25" i="29"/>
  <c r="F22" i="29" s="1"/>
  <c r="F14" i="29"/>
  <c r="F11" i="29"/>
  <c r="F9" i="29"/>
  <c r="F54" i="29" s="1"/>
  <c r="F132" i="27"/>
  <c r="F124" i="27"/>
  <c r="F114" i="27"/>
  <c r="F111" i="27"/>
  <c r="F99" i="27"/>
  <c r="F94" i="27"/>
  <c r="F92" i="27" s="1"/>
  <c r="F141" i="27" s="1"/>
  <c r="F89" i="27"/>
  <c r="F85" i="27"/>
  <c r="F77" i="27"/>
  <c r="F62" i="27"/>
  <c r="F57" i="27"/>
  <c r="F50" i="27"/>
  <c r="F43" i="27"/>
  <c r="F41" i="27"/>
  <c r="F28" i="27"/>
  <c r="F18" i="27"/>
  <c r="F11" i="27"/>
  <c r="F9" i="27"/>
  <c r="F74" i="27" s="1"/>
  <c r="E60" i="28" l="1"/>
  <c r="E65" i="28" s="1"/>
  <c r="E23" i="28"/>
  <c r="F58" i="29"/>
  <c r="F62" i="29" s="1"/>
  <c r="F71" i="29" s="1"/>
  <c r="F56" i="29"/>
  <c r="F35" i="29"/>
  <c r="F34" i="29"/>
  <c r="E28" i="27"/>
  <c r="F10" i="31" l="1"/>
  <c r="E10" i="31"/>
  <c r="D10" i="31"/>
  <c r="C10" i="31"/>
  <c r="D47" i="28" l="1"/>
  <c r="D57" i="28" s="1"/>
  <c r="H14" i="29" l="1"/>
  <c r="E14" i="29"/>
  <c r="G29" i="14" l="1"/>
  <c r="G21" i="14"/>
  <c r="I13" i="10"/>
  <c r="I12" i="10"/>
  <c r="I11" i="10"/>
  <c r="I10" i="10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G47" i="28"/>
  <c r="G39" i="28"/>
  <c r="D39" i="28"/>
  <c r="G32" i="28"/>
  <c r="D32" i="28"/>
  <c r="G26" i="28"/>
  <c r="D26" i="28"/>
  <c r="G14" i="28"/>
  <c r="D14" i="28"/>
  <c r="G9" i="28"/>
  <c r="D9" i="28"/>
  <c r="H132" i="27"/>
  <c r="E132" i="27"/>
  <c r="H124" i="27"/>
  <c r="E124" i="27"/>
  <c r="H114" i="27"/>
  <c r="E114" i="27"/>
  <c r="H99" i="27"/>
  <c r="E99" i="27"/>
  <c r="H94" i="27"/>
  <c r="H92" i="27" s="1"/>
  <c r="E94" i="27"/>
  <c r="H89" i="27"/>
  <c r="E89" i="27"/>
  <c r="H85" i="27"/>
  <c r="E85" i="27"/>
  <c r="E77" i="27" s="1"/>
  <c r="H62" i="27"/>
  <c r="E62" i="27"/>
  <c r="H57" i="27"/>
  <c r="E57" i="27"/>
  <c r="E50" i="27"/>
  <c r="H43" i="27"/>
  <c r="E43" i="27"/>
  <c r="H28" i="27"/>
  <c r="H18" i="27"/>
  <c r="E18" i="27"/>
  <c r="H11" i="27"/>
  <c r="E11" i="27"/>
  <c r="E9" i="27" s="1"/>
  <c r="H42" i="29"/>
  <c r="E42" i="29"/>
  <c r="H36" i="29"/>
  <c r="E36" i="29"/>
  <c r="E48" i="29" s="1"/>
  <c r="H25" i="29"/>
  <c r="H22" i="29" s="1"/>
  <c r="E25" i="29"/>
  <c r="E22" i="29"/>
  <c r="E56" i="29" s="1"/>
  <c r="H11" i="29"/>
  <c r="E11" i="29"/>
  <c r="H9" i="29"/>
  <c r="E9" i="29"/>
  <c r="H49" i="29" l="1"/>
  <c r="H41" i="27"/>
  <c r="H9" i="27"/>
  <c r="G37" i="28"/>
  <c r="H77" i="27"/>
  <c r="H35" i="29"/>
  <c r="D59" i="28"/>
  <c r="D37" i="28"/>
  <c r="D23" i="28"/>
  <c r="E111" i="27"/>
  <c r="E92" i="27"/>
  <c r="E34" i="29"/>
  <c r="H111" i="27"/>
  <c r="E41" i="27"/>
  <c r="E74" i="27" s="1"/>
  <c r="H56" i="29"/>
  <c r="G59" i="28"/>
  <c r="G23" i="28"/>
  <c r="G58" i="28"/>
  <c r="D58" i="28"/>
  <c r="E49" i="29"/>
  <c r="E35" i="29"/>
  <c r="E54" i="29"/>
  <c r="E58" i="29" s="1"/>
  <c r="E62" i="29" s="1"/>
  <c r="E71" i="29" s="1"/>
  <c r="H48" i="29"/>
  <c r="H54" i="29"/>
  <c r="H34" i="29"/>
  <c r="H141" i="27" l="1"/>
  <c r="H74" i="27"/>
  <c r="E141" i="27"/>
  <c r="H58" i="29"/>
  <c r="H62" i="29" s="1"/>
  <c r="G60" i="28"/>
  <c r="G65" i="28" s="1"/>
  <c r="D60" i="28"/>
  <c r="D65" i="28" s="1"/>
</calcChain>
</file>

<file path=xl/sharedStrings.xml><?xml version="1.0" encoding="utf-8"?>
<sst xmlns="http://schemas.openxmlformats.org/spreadsheetml/2006/main" count="1220" uniqueCount="846">
  <si>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</si>
  <si>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</si>
  <si>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</si>
  <si>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</si>
  <si>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</si>
  <si>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</si>
  <si>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</si>
  <si>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</si>
  <si>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</si>
  <si>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</si>
  <si>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</si>
  <si>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</si>
  <si>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</si>
  <si>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</si>
  <si>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</si>
  <si>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</si>
  <si>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</si>
  <si>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</si>
  <si>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</si>
  <si>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</si>
  <si>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</si>
  <si>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</si>
  <si>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</si>
  <si>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</si>
  <si>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</si>
  <si>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</si>
  <si>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</si>
  <si>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</si>
  <si>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</si>
  <si>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</si>
  <si>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</si>
  <si>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</si>
  <si>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</si>
  <si>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</si>
  <si>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</si>
  <si>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</si>
  <si>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</si>
  <si>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</si>
  <si>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</si>
  <si>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</si>
  <si>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</si>
  <si>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</si>
  <si>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</si>
  <si>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</si>
  <si>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</si>
  <si>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</si>
  <si>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</si>
  <si>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</si>
  <si>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</si>
  <si>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</si>
  <si>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</si>
  <si>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</si>
  <si>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</si>
  <si>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</si>
  <si>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</si>
  <si>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</si>
  <si>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</si>
  <si>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</si>
  <si>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</si>
  <si>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</si>
  <si>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</si>
  <si>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</si>
  <si>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</si>
  <si>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</si>
  <si>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</si>
  <si>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</si>
  <si>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</si>
  <si>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</si>
  <si>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</si>
  <si>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</si>
  <si>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</si>
  <si>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</si>
  <si>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</si>
  <si>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</si>
  <si>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</si>
  <si>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</si>
  <si>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</si>
  <si>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</si>
  <si>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</si>
  <si>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</si>
  <si>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</si>
  <si>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</si>
  <si>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</si>
  <si>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</si>
  <si>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</si>
  <si>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</si>
  <si>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</si>
  <si>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</si>
  <si>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</si>
  <si>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</si>
  <si>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</si>
  <si>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</si>
  <si>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</si>
  <si>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</si>
  <si>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</si>
  <si>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</si>
  <si>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</si>
  <si>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</si>
  <si>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</si>
  <si>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</si>
  <si>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</si>
  <si>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</si>
  <si>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</si>
  <si>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</si>
  <si>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</si>
  <si>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</si>
  <si>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</si>
  <si>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</si>
  <si>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</si>
  <si>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</si>
  <si>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</si>
  <si>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</si>
  <si>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</si>
  <si>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</si>
  <si>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</si>
  <si>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</si>
  <si>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</si>
  <si>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</si>
  <si>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</si>
  <si>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</si>
  <si>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</si>
  <si>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</si>
  <si>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</si>
  <si>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</si>
  <si>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</si>
  <si>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</si>
  <si>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</si>
  <si>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</si>
  <si>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</si>
  <si>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</si>
  <si>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</si>
  <si>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</si>
  <si>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</si>
  <si>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</si>
  <si>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</si>
  <si>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</si>
  <si>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</si>
  <si>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</si>
  <si>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</si>
  <si>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</si>
  <si>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</si>
  <si>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</si>
  <si>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</si>
  <si>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</si>
  <si>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</si>
  <si>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</si>
  <si>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</si>
  <si>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</si>
  <si>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</si>
  <si>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</si>
  <si>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</si>
  <si>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</si>
  <si>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</si>
  <si>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</si>
  <si>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</si>
  <si>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</si>
  <si>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</si>
  <si>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</si>
  <si>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</si>
  <si>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</si>
  <si>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</si>
  <si>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</si>
  <si>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</si>
  <si>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</si>
  <si>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</si>
  <si>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</si>
  <si>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</si>
  <si>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</si>
  <si>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</si>
  <si>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</si>
  <si>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</si>
  <si>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</si>
  <si>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</si>
  <si>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</si>
  <si>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</si>
  <si>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</si>
  <si>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</si>
  <si>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</si>
  <si>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</si>
  <si>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</si>
  <si>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</si>
  <si>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</si>
  <si>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</si>
  <si>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</si>
  <si>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</si>
  <si>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</si>
  <si>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</si>
  <si>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</si>
  <si>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</si>
  <si>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</si>
  <si>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</si>
  <si>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</si>
  <si>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</si>
  <si>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</si>
  <si>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</si>
  <si>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</si>
  <si>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</si>
  <si>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</si>
  <si>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</si>
  <si>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</si>
  <si>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</si>
  <si>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</si>
  <si>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</si>
  <si>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</si>
  <si>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</si>
  <si>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</si>
  <si>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</si>
  <si>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</si>
  <si>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</si>
  <si>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</si>
  <si>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</si>
  <si>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</si>
  <si>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</si>
  <si>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</si>
  <si>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</si>
  <si>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</si>
  <si>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</si>
  <si>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</si>
  <si>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</si>
  <si>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</si>
  <si>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</si>
  <si>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</si>
  <si>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</si>
  <si>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</si>
  <si>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</si>
  <si>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</si>
  <si>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Н (текућа)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</si>
  <si>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</si>
  <si>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</si>
  <si>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</si>
  <si>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</si>
  <si>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</si>
  <si>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</si>
  <si>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</si>
  <si>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</si>
  <si>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</si>
  <si>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</si>
  <si>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</si>
  <si>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</si>
  <si>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</si>
  <si>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</si>
  <si>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</si>
  <si>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</si>
  <si>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</si>
  <si>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</si>
  <si>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</si>
  <si>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</si>
  <si>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Н - 1</t>
  </si>
  <si>
    <t>Н - 2</t>
  </si>
  <si>
    <t>Н - 3</t>
  </si>
  <si>
    <t>Н - 4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</si>
  <si>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</si>
  <si>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</si>
  <si>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</si>
  <si>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</si>
  <si>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</si>
  <si>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</si>
  <si>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</si>
  <si>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</si>
  <si>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</si>
  <si>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</si>
  <si>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</si>
  <si>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</si>
  <si>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</si>
  <si>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</si>
  <si>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</si>
  <si>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</si>
  <si>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</si>
  <si>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</si>
  <si>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</si>
  <si>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</si>
  <si>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</si>
  <si>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</si>
  <si>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</si>
  <si>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</si>
  <si>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</si>
  <si>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</si>
  <si>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</si>
  <si>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</si>
  <si>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</si>
  <si>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</si>
  <si>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</si>
  <si>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</si>
  <si>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</si>
  <si>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</si>
  <si>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</si>
  <si>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</si>
  <si>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</si>
  <si>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</si>
  <si>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</si>
  <si>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</si>
  <si>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</si>
  <si>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</si>
  <si>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</si>
  <si>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</si>
  <si>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</si>
  <si>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</si>
  <si>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</si>
  <si>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</si>
  <si>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</si>
  <si>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</si>
  <si>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</si>
  <si>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</si>
  <si>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</si>
  <si>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</si>
  <si>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</si>
  <si>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</si>
  <si>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</si>
  <si>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</si>
  <si>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</si>
  <si>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</si>
  <si>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</si>
  <si>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</si>
  <si>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</si>
  <si>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</si>
  <si>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</si>
  <si>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</si>
  <si>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</si>
  <si>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</si>
  <si>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</si>
  <si>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</si>
  <si>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</si>
  <si>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</si>
  <si>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</si>
  <si>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</si>
  <si>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</si>
  <si>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</si>
  <si>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</si>
  <si>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</si>
  <si>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</si>
  <si>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</si>
  <si>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</si>
  <si>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</si>
  <si>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</si>
  <si>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</si>
  <si>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</si>
  <si>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</si>
  <si>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</si>
  <si>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</si>
  <si>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</si>
  <si>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</si>
  <si>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</si>
  <si>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</si>
  <si>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</si>
  <si>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</si>
  <si>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</si>
  <si>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</si>
  <si>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</si>
  <si>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</si>
  <si>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</si>
  <si>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</si>
  <si>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</si>
  <si>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</si>
  <si>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</si>
  <si>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</si>
  <si>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</si>
  <si>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</si>
  <si>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</si>
  <si>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</si>
  <si>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</si>
  <si>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</si>
  <si>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</si>
  <si>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</si>
  <si>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</si>
  <si>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</si>
  <si>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</si>
  <si>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</si>
  <si>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</si>
  <si>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</si>
  <si>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</si>
  <si>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</si>
  <si>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</si>
  <si>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</si>
  <si>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</si>
  <si>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</si>
  <si>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</si>
  <si>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</si>
  <si>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</si>
  <si>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</si>
  <si>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</si>
  <si>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</si>
  <si>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</si>
  <si>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</si>
  <si>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</si>
  <si>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</si>
  <si>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</si>
  <si>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</si>
  <si>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</si>
  <si>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</si>
  <si>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</si>
  <si>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</si>
  <si>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</si>
  <si>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</si>
  <si>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</si>
  <si>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</si>
  <si>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</si>
  <si>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</si>
  <si>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</si>
  <si>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</si>
  <si>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</si>
  <si>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</si>
  <si>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</si>
  <si>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</si>
  <si>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</si>
  <si>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</si>
  <si>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</si>
  <si>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</si>
  <si>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</si>
  <si>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</si>
  <si>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</si>
  <si>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</si>
  <si>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</si>
  <si>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</si>
  <si>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</si>
  <si>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</si>
  <si>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</si>
  <si>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</si>
  <si>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</si>
  <si>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</si>
  <si>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</si>
  <si>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</si>
  <si>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</si>
  <si>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</si>
  <si>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</si>
  <si>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</si>
  <si>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</si>
  <si>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</si>
  <si>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</si>
  <si>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</si>
  <si>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</si>
  <si>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</si>
  <si>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</si>
  <si>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</si>
  <si>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</si>
  <si>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</si>
  <si>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</si>
  <si>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</si>
  <si>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</si>
  <si>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</si>
  <si>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</si>
  <si>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</si>
  <si>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</si>
  <si>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</si>
  <si>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</si>
  <si>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</si>
  <si>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</si>
  <si>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</si>
  <si>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</si>
  <si>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</si>
  <si>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</si>
  <si>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</si>
  <si>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</si>
  <si>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</si>
  <si>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</si>
  <si>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</si>
  <si>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</si>
  <si>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</si>
  <si>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</si>
  <si>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</si>
  <si>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</si>
  <si>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</si>
  <si>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</si>
  <si>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</si>
  <si>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</si>
  <si>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</si>
  <si>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</si>
  <si>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</si>
  <si>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</si>
  <si>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</si>
  <si>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</si>
  <si>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</si>
  <si>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</si>
  <si>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</si>
  <si>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</si>
  <si>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</si>
  <si>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</si>
  <si>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</si>
  <si>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</si>
  <si>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</si>
  <si>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</si>
  <si>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</si>
  <si>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</si>
  <si>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</si>
  <si>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</si>
  <si>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</si>
  <si>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</si>
  <si>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</si>
  <si>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</si>
  <si>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</si>
  <si>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</si>
  <si>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</si>
  <si>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</si>
  <si>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</si>
  <si>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</si>
  <si>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</si>
  <si>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</si>
  <si>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</si>
  <si>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</si>
  <si>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</si>
  <si>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</si>
  <si>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</si>
  <si>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</si>
  <si>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</si>
  <si>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</si>
  <si>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</si>
  <si>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</si>
  <si>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</si>
  <si>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</si>
  <si>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</si>
  <si>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</si>
  <si>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</si>
  <si>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</si>
  <si>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</si>
  <si>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</si>
  <si>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</si>
  <si>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</si>
  <si>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</si>
  <si>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</si>
  <si>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</si>
  <si>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</si>
  <si>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</si>
  <si>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</si>
  <si>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</si>
  <si>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</si>
  <si>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</si>
  <si>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</si>
  <si>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</si>
  <si>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</si>
  <si>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</si>
  <si>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</si>
  <si>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</si>
  <si>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</si>
  <si>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</si>
  <si>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</si>
  <si>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</si>
  <si>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</si>
  <si>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</si>
  <si>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</si>
  <si>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</si>
  <si>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</si>
  <si>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</si>
  <si>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</si>
  <si>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</si>
  <si>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</si>
  <si>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</si>
  <si>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</si>
  <si>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</si>
  <si>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</si>
  <si>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</si>
  <si>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</si>
  <si>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</si>
  <si>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</si>
  <si>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</si>
  <si>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</si>
  <si>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</si>
  <si>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</si>
  <si>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</si>
  <si>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</si>
  <si>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</si>
  <si>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</si>
  <si>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</si>
  <si>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</si>
  <si>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</si>
  <si>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</si>
  <si>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 xml:space="preserve">Реализација 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</si>
  <si>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</si>
  <si>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</si>
  <si>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</si>
  <si>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</si>
  <si>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</si>
  <si>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</si>
  <si>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</si>
  <si>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</si>
  <si>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</si>
  <si>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</si>
  <si>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</si>
  <si>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</si>
  <si>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</si>
  <si>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</si>
  <si>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</si>
  <si>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</si>
  <si>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</si>
  <si>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</si>
  <si>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</si>
  <si>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</si>
  <si>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</si>
  <si>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</si>
  <si>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</si>
  <si>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</si>
  <si>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</si>
  <si>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</si>
  <si>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</si>
  <si>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</si>
  <si>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</si>
  <si>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</si>
  <si>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</si>
  <si>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</si>
  <si>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</si>
  <si>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</si>
  <si>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</si>
  <si>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</si>
  <si>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</si>
  <si>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</si>
  <si>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</si>
  <si>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</si>
  <si>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</si>
  <si>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</si>
  <si>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</si>
  <si>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</si>
  <si>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</si>
  <si>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</si>
  <si>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</si>
  <si>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</si>
  <si>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</si>
  <si>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</si>
  <si>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</si>
  <si>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</si>
  <si>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</si>
  <si>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</si>
  <si>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</si>
  <si>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</si>
  <si>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</si>
  <si>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</si>
  <si>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</si>
  <si>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</si>
  <si>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</si>
  <si>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</si>
  <si>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</si>
  <si>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</si>
  <si>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</si>
  <si>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</si>
  <si>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</si>
  <si>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</si>
  <si>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</si>
  <si>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</si>
  <si>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</si>
  <si>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</si>
  <si>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</si>
  <si>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</si>
  <si>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</si>
  <si>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</si>
  <si>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</si>
  <si>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</si>
  <si>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</si>
  <si>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</si>
  <si>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</si>
  <si>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</si>
  <si>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</si>
  <si>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</si>
  <si>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</si>
  <si>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</si>
  <si>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</si>
  <si>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</si>
  <si>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</si>
  <si>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</si>
  <si>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</si>
  <si>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</si>
  <si>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</si>
  <si>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</si>
  <si>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</si>
  <si>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</si>
  <si>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</si>
  <si>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</si>
  <si>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</si>
  <si>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</si>
  <si>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</si>
  <si>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</si>
  <si>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</si>
  <si>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</si>
  <si>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</si>
  <si>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</si>
  <si>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</si>
  <si>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</si>
  <si>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</si>
  <si>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</si>
  <si>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</si>
  <si>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</si>
  <si>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</si>
  <si>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</si>
  <si>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</si>
  <si>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</si>
  <si>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</si>
  <si>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</si>
  <si>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</si>
  <si>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</si>
  <si>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</si>
  <si>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</si>
  <si>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</si>
  <si>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</si>
  <si>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</si>
  <si>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</si>
  <si>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</si>
  <si>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</si>
  <si>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</si>
  <si>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</si>
  <si>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</si>
  <si>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Текући рачун</t>
  </si>
  <si>
    <t>Комерцијална банка</t>
  </si>
  <si>
    <t>Банка интеса</t>
  </si>
  <si>
    <t>Директна банка Крагујевац</t>
  </si>
  <si>
    <t>АИК  банка</t>
  </si>
  <si>
    <t>Благајна</t>
  </si>
  <si>
    <t>Поштанска штедионоца</t>
  </si>
  <si>
    <t>Отпремнина за одлазак у пензију-технолошки вишак</t>
  </si>
  <si>
    <t>Банка Интеса</t>
  </si>
  <si>
    <t>Опрема</t>
  </si>
  <si>
    <t>ЕУР</t>
  </si>
  <si>
    <t>банка Интеса</t>
  </si>
  <si>
    <t xml:space="preserve">Укупно страни кредитор                                                                                                </t>
  </si>
  <si>
    <t>Не</t>
  </si>
  <si>
    <t>не</t>
  </si>
  <si>
    <t>14.04.2026</t>
  </si>
  <si>
    <t>13.05.2026</t>
  </si>
  <si>
    <t>02.06.2026</t>
  </si>
  <si>
    <t>14.05.2021</t>
  </si>
  <si>
    <t>14.06.2021</t>
  </si>
  <si>
    <t>Технолошки вишак</t>
  </si>
  <si>
    <t>Прелазак са одређеног</t>
  </si>
  <si>
    <t>Именовано лице на период од 4 године</t>
  </si>
  <si>
    <t>Потреба посла</t>
  </si>
  <si>
    <t>Прелазак на неодређено</t>
  </si>
  <si>
    <t>Истек уговора</t>
  </si>
  <si>
    <t>Набавка опреме</t>
  </si>
  <si>
    <t>Трезор</t>
  </si>
  <si>
    <t>Образац 10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</si>
  <si>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</si>
  <si>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</si>
  <si>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</si>
  <si>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</si>
  <si>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</si>
  <si>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</si>
  <si>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31.12.20__*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</si>
  <si>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</si>
  <si>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</si>
  <si>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</si>
  <si>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</si>
  <si>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</si>
  <si>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</si>
  <si>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</si>
  <si>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</si>
  <si>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</si>
  <si>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Рачунарска опрема</t>
  </si>
  <si>
    <t>Позајмљена средства</t>
  </si>
  <si>
    <t>Средства буџета</t>
  </si>
  <si>
    <t>Сопствена средства</t>
  </si>
  <si>
    <t>Тотал</t>
  </si>
  <si>
    <t xml:space="preserve">Процесна опрема </t>
  </si>
  <si>
    <t xml:space="preserve">Остала опрема </t>
  </si>
  <si>
    <t>Опрема за ППЗ</t>
  </si>
  <si>
    <t>Намештај канцеларијски</t>
  </si>
  <si>
    <t>Рачунске машине</t>
  </si>
  <si>
    <t>8.</t>
  </si>
  <si>
    <t>Опрема за сателитско праћење возила</t>
  </si>
  <si>
    <t>9.</t>
  </si>
  <si>
    <t>Муљне пумпе</t>
  </si>
  <si>
    <t>10.</t>
  </si>
  <si>
    <t>11.</t>
  </si>
  <si>
    <t>Опрема за мерење нивоа и управљање пумпама РЧВ Мешћема</t>
  </si>
  <si>
    <t>12.</t>
  </si>
  <si>
    <t>13.</t>
  </si>
  <si>
    <t>14.</t>
  </si>
  <si>
    <t>15.</t>
  </si>
  <si>
    <t>Опрема за видео надзор за објекат Протина ћуприја и остале објекте</t>
  </si>
  <si>
    <t>16.</t>
  </si>
  <si>
    <t>17.</t>
  </si>
  <si>
    <t>Ланци за радне машине</t>
  </si>
  <si>
    <t>18.</t>
  </si>
  <si>
    <t>19.</t>
  </si>
  <si>
    <t>20.</t>
  </si>
  <si>
    <t>21.</t>
  </si>
  <si>
    <t>22.</t>
  </si>
  <si>
    <t>23.</t>
  </si>
  <si>
    <t>24.</t>
  </si>
  <si>
    <t>25.</t>
  </si>
  <si>
    <t>Мобилни телефони</t>
  </si>
  <si>
    <t>26.</t>
  </si>
  <si>
    <t>Алат и слични уређаји</t>
  </si>
  <si>
    <t>27.</t>
  </si>
  <si>
    <t>28.</t>
  </si>
  <si>
    <t>29.</t>
  </si>
  <si>
    <t>30.</t>
  </si>
  <si>
    <t>31.</t>
  </si>
  <si>
    <t>Укупно инвестиције</t>
  </si>
  <si>
    <t>* Претходна година</t>
  </si>
  <si>
    <t>** Година за коју се извештај саставља</t>
  </si>
  <si>
    <t>Доградња рачуноводственог и др. софтвера</t>
  </si>
  <si>
    <t>Опрема и намештај за лабораторију</t>
  </si>
  <si>
    <t>Пиштољ 9х19мм</t>
  </si>
  <si>
    <t>Теретна возила Н1</t>
  </si>
  <si>
    <t>Мерач протока на РЧВ Мешћема Рибница</t>
  </si>
  <si>
    <t>Боце за хлор 140кг.</t>
  </si>
  <si>
    <t>Камера за преглед водоводних и канализационих инсталација</t>
  </si>
  <si>
    <t>Прелазак у друго Јавно предузеће</t>
  </si>
  <si>
    <t>Раскид уговора</t>
  </si>
  <si>
    <t>Стање на дан 
31.12.2024.
Претходна година</t>
  </si>
  <si>
    <t>Планирано стање 
на дан 31.12.2025. Текућа година</t>
  </si>
  <si>
    <t>Реализација
01.01-31.12.2024.
Претходна година</t>
  </si>
  <si>
    <t>План за                         01.01.- 31.12.2025. Текућа година</t>
  </si>
  <si>
    <t>Реализација 
01.01-31.12.2024.      Претходна година</t>
  </si>
  <si>
    <t>План за
01.01-31.12.2025.             Текућа година</t>
  </si>
  <si>
    <t>План за 2025.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</si>
  <si>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План за
01.01-31.12.2024.             Претходна  година</t>
  </si>
  <si>
    <t>31.12.2024. (претходна година)</t>
  </si>
  <si>
    <t>31.03.2025.</t>
  </si>
  <si>
    <t>30.06.2025.</t>
  </si>
  <si>
    <t>30.09.2025.</t>
  </si>
  <si>
    <t>31.12.2025.</t>
  </si>
  <si>
    <t>План 2025** година</t>
  </si>
  <si>
    <t>ПОТРАЖИВАЊА за 2025. годииу*</t>
  </si>
  <si>
    <t>на дан 31.03.2025.</t>
  </si>
  <si>
    <t>на дан 30.06.2025.</t>
  </si>
  <si>
    <t>на дан 30.09.2025.</t>
  </si>
  <si>
    <t>на дан 31.12.2025.</t>
  </si>
  <si>
    <t>ОБАВЕЗЕ за 2025. годииу*</t>
  </si>
  <si>
    <t>Укупан број спорова у 2025*</t>
  </si>
  <si>
    <t>Ровокопч са диском</t>
  </si>
  <si>
    <t>Путничка возила</t>
  </si>
  <si>
    <t>Трактор</t>
  </si>
  <si>
    <t>Тандем приколица за трактор</t>
  </si>
  <si>
    <t>Раоник за снег</t>
  </si>
  <si>
    <t>Опрема за хлорисање са уградњом</t>
  </si>
  <si>
    <t>Електролизер за производњу натријум хипохлорита</t>
  </si>
  <si>
    <t>Компресор за ваздух</t>
  </si>
  <si>
    <t>Перач под притиском</t>
  </si>
  <si>
    <t>Проширење система скада</t>
  </si>
  <si>
    <t>Извођење радова на објекту зграде у Чајетини и другим објектима</t>
  </si>
  <si>
    <t>за период од 01.01. до 30.06.2025. године*</t>
  </si>
  <si>
    <t>01.01-30.06.2025. године*</t>
  </si>
  <si>
    <t>Проценат реализације (реализација / план 30.06.2025.*)</t>
  </si>
  <si>
    <t>БИЛАНС СТАЊА  на дан30.06.2025. године*</t>
  </si>
  <si>
    <t>30.06.2025. године*</t>
  </si>
  <si>
    <t>у периоду од 01.01. до 30.06.2025. године*</t>
  </si>
  <si>
    <t>Проценат реализације (реализација / план 30.06.2025*)</t>
  </si>
  <si>
    <t>Проценат реализације (реализација /                   план 30.06.2025.*)</t>
  </si>
  <si>
    <t>Распон планираних и исплаћених зарада у периоду 01.01. до 30.06.2025*</t>
  </si>
  <si>
    <t>Реализација за период 01.01 - 30.06.2025. године*</t>
  </si>
  <si>
    <t>01.01  - 30.06..2025. године*</t>
  </si>
  <si>
    <t>Стање кредитне задужености 
на 30.06.2025. године* у оригиналној валути</t>
  </si>
  <si>
    <t>Стање кредитне задужености 
на 30.06.2025. године* у динарима</t>
  </si>
  <si>
    <t>НЕ</t>
  </si>
  <si>
    <t>15.05.2030.</t>
  </si>
  <si>
    <t>16.06.2025</t>
  </si>
  <si>
    <t xml:space="preserve">ДИНАМИКА ЗАПОСЛЕНИХ </t>
  </si>
  <si>
    <t>Стање на дан 31.03.2025. године*</t>
  </si>
  <si>
    <t>Стање на дан 30.06.2025. године**</t>
  </si>
  <si>
    <t>02.07.2021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</si>
</sst>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]General"/>
    <numFmt numFmtId="165" formatCode="&quot;$&quot;#,##0.00;[Red]&quot;-$&quot;#,##0.00"/>
    <numFmt numFmtId="166" formatCode="###0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1"/>
      <color theme="1"/>
      <name val="Times New Roman"/>
      <family val="1"/>
      <charset val="238"/>
    </font>
    <font>
      <sz val="9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2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sz val="12"/>
      <color indexed="8"/>
      <name val="Times New Roman"/>
      <family val="1"/>
    </font>
    <font>
      <b/>
      <sz val="11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6">
    <xf numFmtId="0" fontId="0" fillId="0" borderId="0"/>
    <xf numFmtId="0" fontId="11" fillId="0" borderId="0"/>
    <xf numFmtId="9" fontId="27" fillId="0" borderId="0" applyFont="0" applyFill="0" applyBorder="0" applyAlignment="0" applyProtection="0"/>
    <xf numFmtId="0" fontId="1" fillId="0" borderId="0"/>
    <xf numFmtId="0" fontId="39" fillId="0" borderId="0"/>
    <xf numFmtId="164" fontId="40" fillId="0" borderId="0"/>
    <xf numFmtId="0" fontId="41" fillId="0" borderId="0"/>
    <xf numFmtId="164" fontId="42" fillId="0" borderId="0" applyBorder="0" applyProtection="0"/>
    <xf numFmtId="0" fontId="43" fillId="0" borderId="0" applyNumberFormat="0" applyBorder="0" applyProtection="0">
      <alignment horizontal="center"/>
    </xf>
    <xf numFmtId="0" fontId="43" fillId="0" borderId="0" applyNumberFormat="0" applyBorder="0" applyProtection="0">
      <alignment horizontal="center" textRotation="90"/>
    </xf>
    <xf numFmtId="164" fontId="44" fillId="0" borderId="0" applyBorder="0" applyProtection="0"/>
    <xf numFmtId="164" fontId="42" fillId="0" borderId="0" applyBorder="0" applyProtection="0"/>
    <xf numFmtId="0" fontId="45" fillId="0" borderId="0" applyNumberFormat="0" applyBorder="0" applyProtection="0"/>
    <xf numFmtId="165" fontId="45" fillId="0" borderId="0" applyBorder="0" applyProtection="0"/>
    <xf numFmtId="0" fontId="1" fillId="0" borderId="0"/>
    <xf numFmtId="0" fontId="39" fillId="0" borderId="0"/>
  </cellStyleXfs>
  <cellXfs count="79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Alignment="1"/>
    <xf numFmtId="0" fontId="8" fillId="0" borderId="1" xfId="0" applyFont="1" applyBorder="1"/>
    <xf numFmtId="0" fontId="8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Border="1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center" wrapText="1"/>
    </xf>
    <xf numFmtId="49" fontId="3" fillId="0" borderId="0" xfId="0" applyNumberFormat="1" applyFont="1"/>
    <xf numFmtId="0" fontId="12" fillId="0" borderId="0" xfId="0" applyFont="1"/>
    <xf numFmtId="0" fontId="12" fillId="0" borderId="0" xfId="0" applyFont="1" applyBorder="1"/>
    <xf numFmtId="0" fontId="12" fillId="0" borderId="0" xfId="0" applyFont="1" applyAlignment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2" borderId="1" xfId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/>
    <xf numFmtId="49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4" fillId="0" borderId="0" xfId="0" applyFont="1"/>
    <xf numFmtId="2" fontId="14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Fill="1" applyBorder="1"/>
    <xf numFmtId="0" fontId="25" fillId="0" borderId="1" xfId="0" applyFont="1" applyBorder="1"/>
    <xf numFmtId="0" fontId="8" fillId="0" borderId="6" xfId="0" applyFont="1" applyBorder="1"/>
    <xf numFmtId="0" fontId="8" fillId="0" borderId="0" xfId="0" applyFont="1" applyAlignment="1">
      <alignment horizontal="center"/>
    </xf>
    <xf numFmtId="0" fontId="17" fillId="0" borderId="0" xfId="0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49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textRotation="90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3" fillId="0" borderId="0" xfId="0" applyFont="1"/>
    <xf numFmtId="49" fontId="13" fillId="0" borderId="0" xfId="0" applyNumberFormat="1" applyFont="1"/>
    <xf numFmtId="0" fontId="21" fillId="0" borderId="0" xfId="0" applyFont="1"/>
    <xf numFmtId="49" fontId="21" fillId="0" borderId="0" xfId="0" applyNumberFormat="1" applyFont="1"/>
    <xf numFmtId="0" fontId="22" fillId="0" borderId="0" xfId="0" applyFont="1"/>
    <xf numFmtId="0" fontId="23" fillId="0" borderId="0" xfId="0" applyFont="1" applyAlignment="1">
      <alignment horizontal="right"/>
    </xf>
    <xf numFmtId="0" fontId="13" fillId="0" borderId="1" xfId="0" applyFont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2" borderId="10" xfId="1" applyFont="1" applyFill="1" applyBorder="1" applyAlignment="1">
      <alignment horizontal="left" vertical="center" wrapText="1"/>
    </xf>
    <xf numFmtId="0" fontId="3" fillId="0" borderId="20" xfId="0" applyFont="1" applyBorder="1"/>
    <xf numFmtId="0" fontId="25" fillId="0" borderId="2" xfId="0" applyFont="1" applyBorder="1" applyAlignment="1">
      <alignment horizontal="center" vertical="center" wrapText="1"/>
    </xf>
    <xf numFmtId="0" fontId="25" fillId="0" borderId="6" xfId="0" applyFont="1" applyBorder="1"/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/>
    <xf numFmtId="0" fontId="25" fillId="0" borderId="5" xfId="0" applyFont="1" applyBorder="1"/>
    <xf numFmtId="0" fontId="3" fillId="0" borderId="21" xfId="0" applyFont="1" applyBorder="1"/>
    <xf numFmtId="0" fontId="25" fillId="0" borderId="2" xfId="0" applyFont="1" applyBorder="1"/>
    <xf numFmtId="0" fontId="25" fillId="0" borderId="3" xfId="0" applyFont="1" applyBorder="1"/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19" xfId="0" applyFont="1" applyBorder="1"/>
    <xf numFmtId="0" fontId="7" fillId="0" borderId="17" xfId="0" applyFont="1" applyBorder="1"/>
    <xf numFmtId="0" fontId="7" fillId="0" borderId="18" xfId="0" applyFont="1" applyBorder="1"/>
    <xf numFmtId="0" fontId="8" fillId="0" borderId="18" xfId="0" applyFont="1" applyBorder="1"/>
    <xf numFmtId="0" fontId="8" fillId="0" borderId="2" xfId="0" applyFont="1" applyBorder="1"/>
    <xf numFmtId="3" fontId="12" fillId="0" borderId="1" xfId="0" applyNumberFormat="1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3" fillId="0" borderId="6" xfId="0" applyFont="1" applyBorder="1"/>
    <xf numFmtId="0" fontId="13" fillId="0" borderId="27" xfId="0" applyFont="1" applyBorder="1"/>
    <xf numFmtId="0" fontId="13" fillId="0" borderId="15" xfId="0" applyFont="1" applyBorder="1"/>
    <xf numFmtId="0" fontId="13" fillId="0" borderId="10" xfId="0" applyFont="1" applyBorder="1"/>
    <xf numFmtId="0" fontId="13" fillId="0" borderId="18" xfId="0" applyFont="1" applyBorder="1"/>
    <xf numFmtId="0" fontId="13" fillId="0" borderId="19" xfId="0" applyFont="1" applyBorder="1"/>
    <xf numFmtId="0" fontId="13" fillId="0" borderId="32" xfId="0" applyFont="1" applyBorder="1"/>
    <xf numFmtId="49" fontId="13" fillId="0" borderId="24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9" fontId="13" fillId="0" borderId="33" xfId="0" applyNumberFormat="1" applyFont="1" applyBorder="1" applyAlignment="1">
      <alignment horizontal="center" vertical="center"/>
    </xf>
    <xf numFmtId="49" fontId="21" fillId="0" borderId="33" xfId="0" applyNumberFormat="1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13" fillId="4" borderId="32" xfId="0" applyFont="1" applyFill="1" applyBorder="1"/>
    <xf numFmtId="0" fontId="13" fillId="4" borderId="4" xfId="0" applyFont="1" applyFill="1" applyBorder="1"/>
    <xf numFmtId="0" fontId="13" fillId="4" borderId="31" xfId="0" applyFont="1" applyFill="1" applyBorder="1"/>
    <xf numFmtId="49" fontId="13" fillId="0" borderId="2" xfId="0" applyNumberFormat="1" applyFont="1" applyBorder="1" applyAlignment="1">
      <alignment horizontal="center" vertical="center"/>
    </xf>
    <xf numFmtId="0" fontId="14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27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wrapText="1"/>
    </xf>
    <xf numFmtId="0" fontId="0" fillId="0" borderId="0" xfId="0" applyBorder="1"/>
    <xf numFmtId="0" fontId="17" fillId="0" borderId="64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0" fontId="7" fillId="0" borderId="64" xfId="0" applyFont="1" applyBorder="1"/>
    <xf numFmtId="0" fontId="8" fillId="0" borderId="64" xfId="0" applyFont="1" applyBorder="1" applyAlignment="1">
      <alignment horizontal="right"/>
    </xf>
    <xf numFmtId="0" fontId="28" fillId="0" borderId="66" xfId="0" applyFont="1" applyBorder="1" applyAlignment="1">
      <alignment horizontal="left" vertical="center"/>
    </xf>
    <xf numFmtId="3" fontId="8" fillId="0" borderId="66" xfId="0" applyNumberFormat="1" applyFont="1" applyBorder="1" applyAlignment="1">
      <alignment horizontal="center" vertical="center"/>
    </xf>
    <xf numFmtId="3" fontId="8" fillId="0" borderId="66" xfId="0" applyNumberFormat="1" applyFont="1" applyFill="1" applyBorder="1" applyAlignment="1">
      <alignment horizontal="center" vertical="center"/>
    </xf>
    <xf numFmtId="0" fontId="28" fillId="0" borderId="26" xfId="0" applyFont="1" applyBorder="1" applyAlignment="1">
      <alignment horizontal="left" vertical="center" wrapText="1"/>
    </xf>
    <xf numFmtId="0" fontId="28" fillId="0" borderId="66" xfId="0" applyFont="1" applyBorder="1" applyAlignment="1">
      <alignment horizontal="left" vertical="center" wrapText="1"/>
    </xf>
    <xf numFmtId="0" fontId="28" fillId="0" borderId="67" xfId="0" applyFont="1" applyBorder="1" applyAlignment="1">
      <alignment horizontal="left" vertical="center" wrapText="1"/>
    </xf>
    <xf numFmtId="3" fontId="8" fillId="0" borderId="67" xfId="0" applyNumberFormat="1" applyFont="1" applyBorder="1" applyAlignment="1">
      <alignment horizontal="center" vertical="center"/>
    </xf>
    <xf numFmtId="0" fontId="8" fillId="0" borderId="64" xfId="0" applyFont="1" applyBorder="1"/>
    <xf numFmtId="3" fontId="7" fillId="0" borderId="11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3" fontId="8" fillId="0" borderId="0" xfId="0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3" fontId="20" fillId="0" borderId="39" xfId="0" applyNumberFormat="1" applyFont="1" applyBorder="1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3" fontId="20" fillId="0" borderId="4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9" fontId="20" fillId="0" borderId="24" xfId="0" applyNumberFormat="1" applyFont="1" applyBorder="1" applyAlignment="1">
      <alignment horizontal="center" vertical="center"/>
    </xf>
    <xf numFmtId="9" fontId="20" fillId="0" borderId="22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9" fontId="20" fillId="0" borderId="65" xfId="0" applyNumberFormat="1" applyFont="1" applyBorder="1" applyAlignment="1">
      <alignment horizontal="center" vertical="center"/>
    </xf>
    <xf numFmtId="3" fontId="20" fillId="0" borderId="31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9" fontId="20" fillId="0" borderId="33" xfId="0" applyNumberFormat="1" applyFont="1" applyBorder="1" applyAlignment="1">
      <alignment horizontal="center" vertical="center"/>
    </xf>
    <xf numFmtId="3" fontId="20" fillId="0" borderId="18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12" fillId="2" borderId="16" xfId="1" applyNumberFormat="1" applyFont="1" applyFill="1" applyBorder="1" applyAlignment="1">
      <alignment horizontal="center" vertical="center"/>
    </xf>
    <xf numFmtId="0" fontId="12" fillId="2" borderId="31" xfId="1" applyFont="1" applyFill="1" applyBorder="1" applyAlignment="1">
      <alignment horizontal="left" vertical="center" wrapText="1"/>
    </xf>
    <xf numFmtId="49" fontId="12" fillId="2" borderId="2" xfId="1" applyNumberFormat="1" applyFont="1" applyFill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left" vertical="center"/>
    </xf>
    <xf numFmtId="49" fontId="12" fillId="2" borderId="12" xfId="1" applyNumberFormat="1" applyFont="1" applyFill="1" applyBorder="1" applyAlignment="1">
      <alignment horizontal="center" vertical="center"/>
    </xf>
    <xf numFmtId="0" fontId="7" fillId="0" borderId="64" xfId="0" applyFont="1" applyBorder="1" applyAlignment="1">
      <alignment horizontal="center" vertical="center" wrapText="1"/>
    </xf>
    <xf numFmtId="9" fontId="20" fillId="0" borderId="29" xfId="0" applyNumberFormat="1" applyFont="1" applyBorder="1" applyAlignment="1">
      <alignment horizontal="center" vertical="center"/>
    </xf>
    <xf numFmtId="9" fontId="20" fillId="0" borderId="43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4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7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0" borderId="52" xfId="0" applyFont="1" applyBorder="1" applyAlignment="1">
      <alignment horizontal="center" vertical="center" wrapText="1"/>
    </xf>
    <xf numFmtId="49" fontId="12" fillId="0" borderId="75" xfId="0" applyNumberFormat="1" applyFont="1" applyBorder="1" applyAlignment="1">
      <alignment horizontal="center" vertical="center"/>
    </xf>
    <xf numFmtId="0" fontId="12" fillId="6" borderId="75" xfId="0" applyFont="1" applyFill="1" applyBorder="1" applyAlignment="1">
      <alignment horizontal="center" vertical="center" wrapText="1"/>
    </xf>
    <xf numFmtId="49" fontId="12" fillId="0" borderId="77" xfId="0" applyNumberFormat="1" applyFont="1" applyBorder="1" applyAlignment="1">
      <alignment horizontal="center" vertical="center"/>
    </xf>
    <xf numFmtId="9" fontId="20" fillId="0" borderId="33" xfId="0" applyNumberFormat="1" applyFont="1" applyBorder="1" applyAlignment="1">
      <alignment horizontal="center" vertical="center" wrapText="1"/>
    </xf>
    <xf numFmtId="9" fontId="20" fillId="0" borderId="22" xfId="0" applyNumberFormat="1" applyFont="1" applyBorder="1" applyAlignment="1">
      <alignment horizontal="center" vertical="center" wrapText="1"/>
    </xf>
    <xf numFmtId="9" fontId="20" fillId="0" borderId="65" xfId="0" applyNumberFormat="1" applyFont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20" fillId="0" borderId="17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3" fontId="8" fillId="0" borderId="24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0" borderId="68" xfId="0" applyNumberFormat="1" applyFont="1" applyBorder="1" applyAlignment="1">
      <alignment horizontal="center" vertical="center"/>
    </xf>
    <xf numFmtId="3" fontId="8" fillId="0" borderId="37" xfId="0" applyNumberFormat="1" applyFont="1" applyBorder="1" applyAlignment="1">
      <alignment horizontal="center" vertical="center"/>
    </xf>
    <xf numFmtId="3" fontId="8" fillId="0" borderId="29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wrapText="1"/>
    </xf>
    <xf numFmtId="0" fontId="15" fillId="0" borderId="0" xfId="0" applyFont="1" applyAlignment="1">
      <alignment horizontal="right"/>
    </xf>
    <xf numFmtId="0" fontId="8" fillId="0" borderId="10" xfId="0" applyFont="1" applyBorder="1"/>
    <xf numFmtId="0" fontId="8" fillId="0" borderId="11" xfId="0" applyFont="1" applyBorder="1"/>
    <xf numFmtId="0" fontId="7" fillId="0" borderId="12" xfId="0" applyFont="1" applyBorder="1"/>
    <xf numFmtId="0" fontId="7" fillId="0" borderId="10" xfId="0" applyFont="1" applyBorder="1"/>
    <xf numFmtId="0" fontId="8" fillId="0" borderId="78" xfId="0" applyFont="1" applyBorder="1"/>
    <xf numFmtId="0" fontId="8" fillId="0" borderId="79" xfId="0" applyFont="1" applyBorder="1"/>
    <xf numFmtId="0" fontId="8" fillId="0" borderId="82" xfId="0" applyFont="1" applyBorder="1"/>
    <xf numFmtId="0" fontId="8" fillId="0" borderId="85" xfId="0" applyFont="1" applyBorder="1"/>
    <xf numFmtId="0" fontId="8" fillId="0" borderId="51" xfId="0" applyFont="1" applyBorder="1"/>
    <xf numFmtId="0" fontId="8" fillId="0" borderId="72" xfId="0" applyFont="1" applyBorder="1"/>
    <xf numFmtId="0" fontId="21" fillId="0" borderId="0" xfId="0" applyFont="1" applyBorder="1"/>
    <xf numFmtId="0" fontId="7" fillId="0" borderId="64" xfId="0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7" fillId="0" borderId="0" xfId="0" applyFont="1" applyBorder="1"/>
    <xf numFmtId="0" fontId="8" fillId="0" borderId="56" xfId="0" applyFont="1" applyBorder="1" applyAlignment="1">
      <alignment horizontal="right" vertical="center"/>
    </xf>
    <xf numFmtId="0" fontId="8" fillId="0" borderId="74" xfId="0" applyFont="1" applyBorder="1" applyAlignment="1">
      <alignment horizontal="right" vertical="center"/>
    </xf>
    <xf numFmtId="0" fontId="7" fillId="5" borderId="35" xfId="0" applyFont="1" applyFill="1" applyBorder="1" applyAlignment="1">
      <alignment horizontal="center" vertical="center"/>
    </xf>
    <xf numFmtId="0" fontId="8" fillId="5" borderId="52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right" vertical="center" wrapText="1"/>
    </xf>
    <xf numFmtId="3" fontId="17" fillId="3" borderId="16" xfId="0" applyNumberFormat="1" applyFont="1" applyFill="1" applyBorder="1" applyAlignment="1">
      <alignment horizontal="center" vertical="center" wrapText="1"/>
    </xf>
    <xf numFmtId="0" fontId="17" fillId="3" borderId="44" xfId="0" applyFont="1" applyFill="1" applyBorder="1" applyAlignment="1">
      <alignment horizontal="center" vertical="center" wrapText="1"/>
    </xf>
    <xf numFmtId="3" fontId="17" fillId="3" borderId="44" xfId="0" applyNumberFormat="1" applyFont="1" applyFill="1" applyBorder="1" applyAlignment="1">
      <alignment horizontal="center" vertical="center" wrapText="1"/>
    </xf>
    <xf numFmtId="3" fontId="17" fillId="3" borderId="69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vertical="center" wrapText="1"/>
    </xf>
    <xf numFmtId="9" fontId="17" fillId="0" borderId="47" xfId="0" applyNumberFormat="1" applyFont="1" applyBorder="1" applyAlignment="1">
      <alignment vertical="center"/>
    </xf>
    <xf numFmtId="0" fontId="17" fillId="0" borderId="23" xfId="0" applyFont="1" applyBorder="1"/>
    <xf numFmtId="49" fontId="33" fillId="7" borderId="22" xfId="0" applyNumberFormat="1" applyFont="1" applyFill="1" applyBorder="1" applyAlignment="1">
      <alignment horizontal="center" vertical="center" wrapText="1"/>
    </xf>
    <xf numFmtId="9" fontId="17" fillId="4" borderId="71" xfId="0" applyNumberFormat="1" applyFont="1" applyFill="1" applyBorder="1" applyAlignment="1">
      <alignment horizontal="center" vertical="center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3" fillId="7" borderId="27" xfId="0" applyFont="1" applyFill="1" applyBorder="1" applyAlignment="1">
      <alignment vertical="center" wrapText="1"/>
    </xf>
    <xf numFmtId="0" fontId="33" fillId="7" borderId="1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9" fontId="17" fillId="0" borderId="71" xfId="0" applyNumberFormat="1" applyFont="1" applyBorder="1" applyAlignment="1">
      <alignment horizontal="center" vertical="center"/>
    </xf>
    <xf numFmtId="49" fontId="33" fillId="7" borderId="2" xfId="0" applyNumberFormat="1" applyFont="1" applyFill="1" applyBorder="1" applyAlignment="1">
      <alignment horizontal="center" vertical="center" wrapText="1"/>
    </xf>
    <xf numFmtId="49" fontId="32" fillId="7" borderId="22" xfId="0" applyNumberFormat="1" applyFont="1" applyFill="1" applyBorder="1" applyAlignment="1">
      <alignment horizontal="center" vertical="center" wrapText="1"/>
    </xf>
    <xf numFmtId="0" fontId="17" fillId="0" borderId="51" xfId="0" applyFont="1" applyBorder="1"/>
    <xf numFmtId="49" fontId="33" fillId="7" borderId="3" xfId="0" applyNumberFormat="1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9" fontId="17" fillId="0" borderId="69" xfId="0" applyNumberFormat="1" applyFont="1" applyBorder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33" fillId="7" borderId="29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31" xfId="0" applyFont="1" applyFill="1" applyBorder="1" applyAlignment="1">
      <alignment horizontal="center" vertical="center" wrapText="1"/>
    </xf>
    <xf numFmtId="0" fontId="33" fillId="7" borderId="25" xfId="0" applyFont="1" applyFill="1" applyBorder="1" applyAlignment="1">
      <alignment horizontal="center" vertical="center" wrapText="1"/>
    </xf>
    <xf numFmtId="0" fontId="8" fillId="0" borderId="23" xfId="0" applyFont="1" applyBorder="1" applyAlignment="1"/>
    <xf numFmtId="0" fontId="32" fillId="7" borderId="24" xfId="0" applyFont="1" applyFill="1" applyBorder="1" applyAlignment="1">
      <alignment vertical="center" wrapText="1"/>
    </xf>
    <xf numFmtId="0" fontId="33" fillId="7" borderId="10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5" borderId="89" xfId="0" applyFont="1" applyFill="1" applyBorder="1" applyAlignment="1">
      <alignment vertical="center" wrapText="1"/>
    </xf>
    <xf numFmtId="0" fontId="33" fillId="5" borderId="9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5" borderId="88" xfId="0" applyFont="1" applyFill="1" applyBorder="1" applyAlignment="1">
      <alignment horizontal="center" vertical="center" wrapText="1"/>
    </xf>
    <xf numFmtId="9" fontId="17" fillId="0" borderId="0" xfId="0" applyNumberFormat="1" applyFont="1" applyBorder="1" applyAlignment="1">
      <alignment horizontal="center" vertical="center"/>
    </xf>
    <xf numFmtId="3" fontId="33" fillId="7" borderId="10" xfId="0" applyNumberFormat="1" applyFont="1" applyFill="1" applyBorder="1" applyAlignment="1">
      <alignment horizontal="center" vertical="center" wrapText="1"/>
    </xf>
    <xf numFmtId="3" fontId="33" fillId="7" borderId="11" xfId="0" applyNumberFormat="1" applyFont="1" applyFill="1" applyBorder="1" applyAlignment="1">
      <alignment horizontal="center" vertical="center" wrapText="1"/>
    </xf>
    <xf numFmtId="3" fontId="33" fillId="5" borderId="1" xfId="0" applyNumberFormat="1" applyFont="1" applyFill="1" applyBorder="1" applyAlignment="1">
      <alignment horizontal="center" vertical="center" wrapText="1"/>
    </xf>
    <xf numFmtId="3" fontId="33" fillId="5" borderId="6" xfId="0" applyNumberFormat="1" applyFont="1" applyFill="1" applyBorder="1" applyAlignment="1">
      <alignment horizontal="center" vertical="center" wrapText="1"/>
    </xf>
    <xf numFmtId="3" fontId="33" fillId="7" borderId="1" xfId="0" applyNumberFormat="1" applyFont="1" applyFill="1" applyBorder="1" applyAlignment="1">
      <alignment horizontal="center" vertical="center" wrapText="1"/>
    </xf>
    <xf numFmtId="3" fontId="33" fillId="7" borderId="6" xfId="0" applyNumberFormat="1" applyFont="1" applyFill="1" applyBorder="1" applyAlignment="1">
      <alignment horizontal="center" vertical="center" wrapText="1"/>
    </xf>
    <xf numFmtId="9" fontId="33" fillId="0" borderId="47" xfId="0" applyNumberFormat="1" applyFont="1" applyBorder="1" applyAlignment="1">
      <alignment horizontal="center" vertical="center"/>
    </xf>
    <xf numFmtId="9" fontId="33" fillId="5" borderId="71" xfId="0" applyNumberFormat="1" applyFont="1" applyFill="1" applyBorder="1" applyAlignment="1">
      <alignment horizontal="center" vertical="center"/>
    </xf>
    <xf numFmtId="9" fontId="33" fillId="4" borderId="71" xfId="0" applyNumberFormat="1" applyFont="1" applyFill="1" applyBorder="1" applyAlignment="1">
      <alignment horizontal="center" vertical="center"/>
    </xf>
    <xf numFmtId="0" fontId="16" fillId="5" borderId="87" xfId="0" applyFont="1" applyFill="1" applyBorder="1" applyAlignment="1">
      <alignment horizontal="center" vertical="center" wrapText="1"/>
    </xf>
    <xf numFmtId="0" fontId="33" fillId="7" borderId="46" xfId="0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0" borderId="52" xfId="1" applyFont="1" applyBorder="1" applyAlignment="1">
      <alignment horizontal="center" vertical="center" wrapText="1"/>
    </xf>
    <xf numFmtId="0" fontId="6" fillId="0" borderId="75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6" borderId="75" xfId="0" applyFont="1" applyFill="1" applyBorder="1" applyAlignment="1">
      <alignment horizontal="left" vertical="center"/>
    </xf>
    <xf numFmtId="0" fontId="12" fillId="0" borderId="75" xfId="0" applyFont="1" applyBorder="1" applyAlignment="1">
      <alignment horizontal="left" vertical="center" wrapText="1"/>
    </xf>
    <xf numFmtId="0" fontId="12" fillId="0" borderId="77" xfId="0" applyFont="1" applyBorder="1" applyAlignment="1">
      <alignment horizontal="left" vertical="center" wrapText="1"/>
    </xf>
    <xf numFmtId="0" fontId="7" fillId="5" borderId="65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63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3" fontId="7" fillId="5" borderId="57" xfId="0" applyNumberFormat="1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67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wrapText="1"/>
    </xf>
    <xf numFmtId="0" fontId="16" fillId="5" borderId="60" xfId="0" applyFont="1" applyFill="1" applyBorder="1" applyAlignment="1">
      <alignment horizontal="center" vertical="center" wrapText="1"/>
    </xf>
    <xf numFmtId="0" fontId="7" fillId="5" borderId="6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 wrapText="1"/>
    </xf>
    <xf numFmtId="9" fontId="19" fillId="0" borderId="6" xfId="0" applyNumberFormat="1" applyFont="1" applyBorder="1" applyAlignment="1">
      <alignment horizontal="center" vertical="center" wrapText="1"/>
    </xf>
    <xf numFmtId="9" fontId="19" fillId="0" borderId="5" xfId="0" applyNumberFormat="1" applyFont="1" applyBorder="1" applyAlignment="1">
      <alignment horizontal="center" vertical="center" wrapText="1"/>
    </xf>
    <xf numFmtId="9" fontId="19" fillId="0" borderId="19" xfId="0" applyNumberFormat="1" applyFont="1" applyBorder="1" applyAlignment="1">
      <alignment horizontal="center" vertical="center" wrapText="1"/>
    </xf>
    <xf numFmtId="3" fontId="19" fillId="0" borderId="18" xfId="0" applyNumberFormat="1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3" fontId="19" fillId="0" borderId="4" xfId="0" applyNumberFormat="1" applyFont="1" applyBorder="1" applyAlignment="1">
      <alignment horizontal="center" vertical="center" wrapText="1"/>
    </xf>
    <xf numFmtId="49" fontId="19" fillId="5" borderId="17" xfId="0" applyNumberFormat="1" applyFont="1" applyFill="1" applyBorder="1" applyAlignment="1">
      <alignment horizontal="center" vertical="center"/>
    </xf>
    <xf numFmtId="49" fontId="19" fillId="5" borderId="2" xfId="0" applyNumberFormat="1" applyFont="1" applyFill="1" applyBorder="1" applyAlignment="1">
      <alignment horizontal="center" vertical="center"/>
    </xf>
    <xf numFmtId="49" fontId="19" fillId="5" borderId="3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/>
    </xf>
    <xf numFmtId="0" fontId="8" fillId="5" borderId="83" xfId="0" applyFont="1" applyFill="1" applyBorder="1"/>
    <xf numFmtId="0" fontId="21" fillId="5" borderId="35" xfId="0" applyFont="1" applyFill="1" applyBorder="1" applyAlignment="1">
      <alignment horizontal="center" vertical="center" wrapText="1"/>
    </xf>
    <xf numFmtId="49" fontId="21" fillId="5" borderId="34" xfId="0" applyNumberFormat="1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49" fontId="13" fillId="5" borderId="3" xfId="0" applyNumberFormat="1" applyFont="1" applyFill="1" applyBorder="1" applyAlignment="1">
      <alignment horizontal="center" vertical="center"/>
    </xf>
    <xf numFmtId="0" fontId="13" fillId="5" borderId="37" xfId="0" applyFont="1" applyFill="1" applyBorder="1"/>
    <xf numFmtId="0" fontId="13" fillId="5" borderId="5" xfId="0" applyFont="1" applyFill="1" applyBorder="1"/>
    <xf numFmtId="0" fontId="31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33" fillId="7" borderId="3" xfId="0" applyFont="1" applyFill="1" applyBorder="1" applyAlignment="1">
      <alignment horizontal="center" vertical="center" wrapText="1"/>
    </xf>
    <xf numFmtId="0" fontId="33" fillId="7" borderId="5" xfId="0" applyFont="1" applyFill="1" applyBorder="1" applyAlignment="1">
      <alignment horizontal="center" vertical="center" wrapText="1"/>
    </xf>
    <xf numFmtId="0" fontId="33" fillId="7" borderId="22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vertical="center" wrapText="1"/>
    </xf>
    <xf numFmtId="3" fontId="17" fillId="0" borderId="22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horizontal="center" vertical="center"/>
    </xf>
    <xf numFmtId="3" fontId="17" fillId="0" borderId="29" xfId="0" applyNumberFormat="1" applyFont="1" applyBorder="1" applyAlignment="1">
      <alignment horizontal="center" vertical="center"/>
    </xf>
    <xf numFmtId="3" fontId="17" fillId="0" borderId="5" xfId="0" applyNumberFormat="1" applyFont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12" fillId="0" borderId="3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 wrapText="1"/>
    </xf>
    <xf numFmtId="3" fontId="12" fillId="0" borderId="19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9" fontId="12" fillId="0" borderId="70" xfId="0" applyNumberFormat="1" applyFont="1" applyBorder="1" applyAlignment="1">
      <alignment horizontal="center" vertical="center" wrapText="1"/>
    </xf>
    <xf numFmtId="9" fontId="12" fillId="0" borderId="71" xfId="0" applyNumberFormat="1" applyFont="1" applyBorder="1" applyAlignment="1">
      <alignment horizontal="center" vertical="center" wrapText="1"/>
    </xf>
    <xf numFmtId="9" fontId="12" fillId="0" borderId="46" xfId="0" applyNumberFormat="1" applyFont="1" applyBorder="1" applyAlignment="1">
      <alignment horizontal="center" vertical="center" wrapText="1"/>
    </xf>
    <xf numFmtId="3" fontId="12" fillId="0" borderId="25" xfId="0" applyNumberFormat="1" applyFont="1" applyBorder="1" applyAlignment="1">
      <alignment horizontal="center" vertical="center" wrapText="1"/>
    </xf>
    <xf numFmtId="0" fontId="32" fillId="5" borderId="32" xfId="0" applyFont="1" applyFill="1" applyBorder="1" applyAlignment="1">
      <alignment vertical="center" wrapText="1"/>
    </xf>
    <xf numFmtId="0" fontId="32" fillId="5" borderId="10" xfId="0" applyFont="1" applyFill="1" applyBorder="1" applyAlignment="1">
      <alignment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vertical="center" wrapText="1"/>
    </xf>
    <xf numFmtId="0" fontId="33" fillId="5" borderId="6" xfId="0" applyFont="1" applyFill="1" applyBorder="1" applyAlignment="1">
      <alignment horizontal="center" vertical="center" wrapText="1"/>
    </xf>
    <xf numFmtId="3" fontId="17" fillId="5" borderId="22" xfId="0" applyNumberFormat="1" applyFont="1" applyFill="1" applyBorder="1" applyAlignment="1">
      <alignment horizontal="center" vertical="center"/>
    </xf>
    <xf numFmtId="3" fontId="17" fillId="5" borderId="6" xfId="0" applyNumberFormat="1" applyFont="1" applyFill="1" applyBorder="1" applyAlignment="1">
      <alignment horizontal="center" vertical="center"/>
    </xf>
    <xf numFmtId="9" fontId="17" fillId="5" borderId="71" xfId="0" applyNumberFormat="1" applyFont="1" applyFill="1" applyBorder="1" applyAlignment="1">
      <alignment horizontal="center" vertical="center"/>
    </xf>
    <xf numFmtId="0" fontId="32" fillId="5" borderId="27" xfId="0" applyFont="1" applyFill="1" applyBorder="1" applyAlignment="1">
      <alignment vertical="center" wrapText="1"/>
    </xf>
    <xf numFmtId="0" fontId="16" fillId="5" borderId="11" xfId="0" applyFont="1" applyFill="1" applyBorder="1" applyAlignment="1">
      <alignment horizontal="center" vertical="center" wrapText="1"/>
    </xf>
    <xf numFmtId="3" fontId="17" fillId="3" borderId="5" xfId="0" applyNumberFormat="1" applyFont="1" applyFill="1" applyBorder="1" applyAlignment="1">
      <alignment horizontal="center" vertical="center" wrapText="1"/>
    </xf>
    <xf numFmtId="3" fontId="17" fillId="3" borderId="64" xfId="0" applyNumberFormat="1" applyFont="1" applyFill="1" applyBorder="1" applyAlignment="1">
      <alignment horizontal="center" vertical="center" wrapText="1"/>
    </xf>
    <xf numFmtId="3" fontId="17" fillId="0" borderId="22" xfId="0" applyNumberFormat="1" applyFont="1" applyBorder="1" applyAlignment="1">
      <alignment vertical="center"/>
    </xf>
    <xf numFmtId="3" fontId="17" fillId="4" borderId="22" xfId="0" applyNumberFormat="1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3" fontId="17" fillId="0" borderId="6" xfId="0" applyNumberFormat="1" applyFont="1" applyBorder="1" applyAlignment="1">
      <alignment vertical="center"/>
    </xf>
    <xf numFmtId="3" fontId="17" fillId="4" borderId="6" xfId="0" applyNumberFormat="1" applyFont="1" applyFill="1" applyBorder="1" applyAlignment="1">
      <alignment horizontal="center" vertical="center"/>
    </xf>
    <xf numFmtId="3" fontId="17" fillId="3" borderId="29" xfId="0" applyNumberFormat="1" applyFont="1" applyFill="1" applyBorder="1" applyAlignment="1">
      <alignment horizontal="center" vertical="center" wrapText="1"/>
    </xf>
    <xf numFmtId="49" fontId="33" fillId="7" borderId="5" xfId="0" applyNumberFormat="1" applyFont="1" applyFill="1" applyBorder="1" applyAlignment="1">
      <alignment horizontal="center" vertical="center" wrapText="1"/>
    </xf>
    <xf numFmtId="49" fontId="33" fillId="7" borderId="6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7" fillId="3" borderId="25" xfId="0" applyNumberFormat="1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2" fillId="0" borderId="75" xfId="0" applyNumberFormat="1" applyFont="1" applyBorder="1" applyAlignment="1">
      <alignment horizontal="center"/>
    </xf>
    <xf numFmtId="3" fontId="12" fillId="0" borderId="73" xfId="0" applyNumberFormat="1" applyFont="1" applyBorder="1" applyAlignment="1">
      <alignment horizontal="center"/>
    </xf>
    <xf numFmtId="3" fontId="12" fillId="0" borderId="71" xfId="0" applyNumberFormat="1" applyFont="1" applyBorder="1" applyAlignment="1">
      <alignment horizontal="center"/>
    </xf>
    <xf numFmtId="3" fontId="12" fillId="0" borderId="28" xfId="0" applyNumberFormat="1" applyFont="1" applyBorder="1" applyAlignment="1">
      <alignment horizontal="center"/>
    </xf>
    <xf numFmtId="3" fontId="12" fillId="6" borderId="2" xfId="0" applyNumberFormat="1" applyFont="1" applyFill="1" applyBorder="1"/>
    <xf numFmtId="3" fontId="12" fillId="6" borderId="1" xfId="0" applyNumberFormat="1" applyFont="1" applyFill="1" applyBorder="1"/>
    <xf numFmtId="3" fontId="12" fillId="6" borderId="6" xfId="0" applyNumberFormat="1" applyFont="1" applyFill="1" applyBorder="1"/>
    <xf numFmtId="3" fontId="12" fillId="6" borderId="22" xfId="0" applyNumberFormat="1" applyFont="1" applyFill="1" applyBorder="1"/>
    <xf numFmtId="3" fontId="6" fillId="5" borderId="64" xfId="0" applyNumberFormat="1" applyFont="1" applyFill="1" applyBorder="1" applyAlignment="1">
      <alignment horizontal="center" vertical="center"/>
    </xf>
    <xf numFmtId="3" fontId="6" fillId="5" borderId="76" xfId="0" applyNumberFormat="1" applyFont="1" applyFill="1" applyBorder="1" applyAlignment="1">
      <alignment horizontal="center" vertical="center"/>
    </xf>
    <xf numFmtId="3" fontId="6" fillId="5" borderId="59" xfId="0" applyNumberFormat="1" applyFont="1" applyFill="1" applyBorder="1" applyAlignment="1">
      <alignment horizontal="center" vertical="center"/>
    </xf>
    <xf numFmtId="3" fontId="6" fillId="5" borderId="9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wrapText="1"/>
    </xf>
    <xf numFmtId="3" fontId="20" fillId="0" borderId="43" xfId="0" applyNumberFormat="1" applyFont="1" applyBorder="1" applyAlignment="1">
      <alignment horizontal="center" vertical="center" wrapText="1"/>
    </xf>
    <xf numFmtId="3" fontId="20" fillId="0" borderId="14" xfId="0" applyNumberFormat="1" applyFont="1" applyBorder="1" applyAlignment="1">
      <alignment horizontal="center" vertical="center" wrapText="1"/>
    </xf>
    <xf numFmtId="0" fontId="17" fillId="0" borderId="21" xfId="0" applyFont="1" applyBorder="1"/>
    <xf numFmtId="3" fontId="20" fillId="0" borderId="66" xfId="0" applyNumberFormat="1" applyFont="1" applyBorder="1" applyAlignment="1">
      <alignment horizontal="center" vertical="center"/>
    </xf>
    <xf numFmtId="3" fontId="30" fillId="0" borderId="26" xfId="0" applyNumberFormat="1" applyFont="1" applyBorder="1" applyAlignment="1">
      <alignment horizontal="center" vertical="center"/>
    </xf>
    <xf numFmtId="3" fontId="20" fillId="0" borderId="74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34" fillId="4" borderId="0" xfId="0" applyFont="1" applyFill="1" applyBorder="1" applyAlignment="1">
      <alignment horizontal="center" vertical="center" wrapText="1"/>
    </xf>
    <xf numFmtId="0" fontId="20" fillId="5" borderId="64" xfId="0" applyFont="1" applyFill="1" applyBorder="1" applyAlignment="1">
      <alignment horizontal="left" vertical="center"/>
    </xf>
    <xf numFmtId="3" fontId="20" fillId="0" borderId="3" xfId="0" applyNumberFormat="1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/>
    </xf>
    <xf numFmtId="0" fontId="20" fillId="4" borderId="61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left" vertical="center"/>
    </xf>
    <xf numFmtId="3" fontId="20" fillId="4" borderId="30" xfId="0" applyNumberFormat="1" applyFont="1" applyFill="1" applyBorder="1" applyAlignment="1">
      <alignment horizontal="center" vertical="center"/>
    </xf>
    <xf numFmtId="0" fontId="20" fillId="4" borderId="69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35" fillId="4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>
      <alignment horizontal="center" vertical="center"/>
    </xf>
    <xf numFmtId="0" fontId="17" fillId="0" borderId="64" xfId="0" applyFont="1" applyBorder="1"/>
    <xf numFmtId="4" fontId="17" fillId="0" borderId="36" xfId="0" applyNumberFormat="1" applyFont="1" applyBorder="1" applyAlignment="1">
      <alignment horizontal="center" vertical="center"/>
    </xf>
    <xf numFmtId="4" fontId="17" fillId="0" borderId="26" xfId="0" applyNumberFormat="1" applyFont="1" applyBorder="1" applyAlignment="1">
      <alignment horizontal="center" vertical="center"/>
    </xf>
    <xf numFmtId="4" fontId="17" fillId="0" borderId="67" xfId="0" applyNumberFormat="1" applyFont="1" applyBorder="1" applyAlignment="1">
      <alignment horizontal="center" vertical="center"/>
    </xf>
    <xf numFmtId="0" fontId="8" fillId="4" borderId="23" xfId="0" applyFont="1" applyFill="1" applyBorder="1" applyAlignment="1">
      <alignment vertical="center" wrapText="1"/>
    </xf>
    <xf numFmtId="0" fontId="8" fillId="5" borderId="35" xfId="0" applyFont="1" applyFill="1" applyBorder="1" applyAlignment="1">
      <alignment vertical="center" wrapText="1"/>
    </xf>
    <xf numFmtId="0" fontId="20" fillId="0" borderId="0" xfId="0" applyFont="1"/>
    <xf numFmtId="0" fontId="7" fillId="5" borderId="21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7" fillId="5" borderId="94" xfId="0" applyFont="1" applyFill="1" applyBorder="1" applyAlignment="1">
      <alignment horizontal="center" vertical="center" wrapText="1"/>
    </xf>
    <xf numFmtId="0" fontId="13" fillId="0" borderId="11" xfId="0" applyFont="1" applyBorder="1"/>
    <xf numFmtId="0" fontId="13" fillId="2" borderId="31" xfId="0" applyFont="1" applyFill="1" applyBorder="1"/>
    <xf numFmtId="0" fontId="13" fillId="2" borderId="4" xfId="0" applyFont="1" applyFill="1" applyBorder="1"/>
    <xf numFmtId="0" fontId="13" fillId="8" borderId="5" xfId="0" applyFont="1" applyFill="1" applyBorder="1"/>
    <xf numFmtId="3" fontId="36" fillId="0" borderId="26" xfId="0" applyNumberFormat="1" applyFont="1" applyBorder="1" applyAlignment="1">
      <alignment horizontal="center" vertical="center"/>
    </xf>
    <xf numFmtId="3" fontId="27" fillId="0" borderId="6" xfId="0" applyNumberFormat="1" applyFont="1" applyBorder="1" applyAlignment="1">
      <alignment horizontal="center" vertical="center"/>
    </xf>
    <xf numFmtId="3" fontId="27" fillId="0" borderId="5" xfId="0" applyNumberFormat="1" applyFont="1" applyBorder="1" applyAlignment="1">
      <alignment horizontal="center" vertical="center"/>
    </xf>
    <xf numFmtId="3" fontId="8" fillId="4" borderId="29" xfId="0" applyNumberFormat="1" applyFont="1" applyFill="1" applyBorder="1" applyAlignment="1">
      <alignment horizontal="center" vertical="center"/>
    </xf>
    <xf numFmtId="3" fontId="8" fillId="4" borderId="5" xfId="0" applyNumberFormat="1" applyFont="1" applyFill="1" applyBorder="1" applyAlignment="1">
      <alignment horizontal="center" vertical="center"/>
    </xf>
    <xf numFmtId="3" fontId="27" fillId="0" borderId="1" xfId="0" applyNumberFormat="1" applyFont="1" applyBorder="1" applyAlignment="1">
      <alignment vertical="center"/>
    </xf>
    <xf numFmtId="3" fontId="27" fillId="3" borderId="1" xfId="0" applyNumberFormat="1" applyFont="1" applyFill="1" applyBorder="1" applyAlignment="1">
      <alignment horizontal="center" vertical="center" wrapText="1"/>
    </xf>
    <xf numFmtId="3" fontId="27" fillId="0" borderId="1" xfId="0" applyNumberFormat="1" applyFont="1" applyBorder="1" applyAlignment="1">
      <alignment horizontal="center" vertical="center"/>
    </xf>
    <xf numFmtId="3" fontId="27" fillId="0" borderId="4" xfId="0" applyNumberFormat="1" applyFont="1" applyBorder="1" applyAlignment="1">
      <alignment horizontal="center" vertical="center"/>
    </xf>
    <xf numFmtId="3" fontId="37" fillId="0" borderId="1" xfId="0" applyNumberFormat="1" applyFont="1" applyBorder="1" applyAlignment="1">
      <alignment horizontal="center" vertical="center"/>
    </xf>
    <xf numFmtId="3" fontId="38" fillId="5" borderId="1" xfId="0" applyNumberFormat="1" applyFont="1" applyFill="1" applyBorder="1" applyAlignment="1">
      <alignment horizontal="center" vertical="center"/>
    </xf>
    <xf numFmtId="3" fontId="37" fillId="0" borderId="10" xfId="0" applyNumberFormat="1" applyFont="1" applyBorder="1" applyAlignment="1">
      <alignment horizontal="center" vertical="center"/>
    </xf>
    <xf numFmtId="3" fontId="37" fillId="5" borderId="1" xfId="0" applyNumberFormat="1" applyFont="1" applyFill="1" applyBorder="1" applyAlignment="1">
      <alignment horizontal="center" vertical="center"/>
    </xf>
    <xf numFmtId="3" fontId="37" fillId="0" borderId="27" xfId="0" applyNumberFormat="1" applyFont="1" applyBorder="1" applyAlignment="1">
      <alignment horizontal="center" vertical="center"/>
    </xf>
    <xf numFmtId="3" fontId="37" fillId="0" borderId="1" xfId="0" applyNumberFormat="1" applyFont="1" applyBorder="1" applyAlignment="1">
      <alignment horizontal="right"/>
    </xf>
    <xf numFmtId="3" fontId="37" fillId="0" borderId="1" xfId="0" applyNumberFormat="1" applyFont="1" applyBorder="1"/>
    <xf numFmtId="3" fontId="37" fillId="5" borderId="1" xfId="0" applyNumberFormat="1" applyFont="1" applyFill="1" applyBorder="1"/>
    <xf numFmtId="3" fontId="10" fillId="0" borderId="11" xfId="1" applyNumberFormat="1" applyFont="1" applyFill="1" applyBorder="1" applyAlignment="1">
      <alignment horizontal="center" vertical="center"/>
    </xf>
    <xf numFmtId="3" fontId="10" fillId="0" borderId="6" xfId="1" applyNumberFormat="1" applyFont="1" applyFill="1" applyBorder="1" applyAlignment="1">
      <alignment horizontal="center" vertical="center"/>
    </xf>
    <xf numFmtId="3" fontId="10" fillId="4" borderId="6" xfId="1" applyNumberFormat="1" applyFont="1" applyFill="1" applyBorder="1" applyAlignment="1">
      <alignment horizontal="center" vertical="center"/>
    </xf>
    <xf numFmtId="3" fontId="10" fillId="4" borderId="15" xfId="1" applyNumberFormat="1" applyFont="1" applyFill="1" applyBorder="1" applyAlignment="1">
      <alignment horizontal="center" vertical="center"/>
    </xf>
    <xf numFmtId="3" fontId="10" fillId="0" borderId="24" xfId="1" applyNumberFormat="1" applyFont="1" applyFill="1" applyBorder="1" applyAlignment="1">
      <alignment horizontal="center" vertical="center"/>
    </xf>
    <xf numFmtId="3" fontId="10" fillId="0" borderId="22" xfId="1" applyNumberFormat="1" applyFont="1" applyFill="1" applyBorder="1" applyAlignment="1">
      <alignment horizontal="center" vertical="center"/>
    </xf>
    <xf numFmtId="3" fontId="10" fillId="4" borderId="22" xfId="1" applyNumberFormat="1" applyFont="1" applyFill="1" applyBorder="1" applyAlignment="1">
      <alignment horizontal="center" vertical="center"/>
    </xf>
    <xf numFmtId="3" fontId="10" fillId="4" borderId="95" xfId="1" applyNumberFormat="1" applyFont="1" applyFill="1" applyBorder="1" applyAlignment="1">
      <alignment horizontal="center" vertical="center"/>
    </xf>
    <xf numFmtId="3" fontId="10" fillId="4" borderId="65" xfId="1" applyNumberFormat="1" applyFont="1" applyFill="1" applyBorder="1" applyAlignment="1">
      <alignment horizontal="center" vertical="center"/>
    </xf>
    <xf numFmtId="3" fontId="20" fillId="0" borderId="35" xfId="0" applyNumberFormat="1" applyFont="1" applyFill="1" applyBorder="1" applyAlignment="1">
      <alignment horizontal="center" vertical="center"/>
    </xf>
    <xf numFmtId="3" fontId="20" fillId="0" borderId="94" xfId="0" applyNumberFormat="1" applyFont="1" applyFill="1" applyBorder="1" applyAlignment="1">
      <alignment horizontal="center" vertical="center"/>
    </xf>
    <xf numFmtId="3" fontId="20" fillId="0" borderId="63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27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 vertical="center"/>
    </xf>
    <xf numFmtId="49" fontId="13" fillId="0" borderId="93" xfId="0" applyNumberFormat="1" applyFont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 wrapText="1"/>
    </xf>
    <xf numFmtId="0" fontId="46" fillId="0" borderId="0" xfId="0" applyNumberFormat="1" applyFont="1" applyFill="1" applyAlignment="1" applyProtection="1"/>
    <xf numFmtId="0" fontId="47" fillId="0" borderId="0" xfId="0" applyNumberFormat="1" applyFont="1" applyFill="1" applyAlignment="1" applyProtection="1">
      <alignment horizontal="right"/>
    </xf>
    <xf numFmtId="0" fontId="46" fillId="0" borderId="0" xfId="0" applyNumberFormat="1" applyFont="1" applyFill="1" applyAlignment="1" applyProtection="1">
      <alignment horizontal="right"/>
    </xf>
    <xf numFmtId="0" fontId="46" fillId="9" borderId="101" xfId="0" applyNumberFormat="1" applyFont="1" applyFill="1" applyBorder="1" applyAlignment="1" applyProtection="1">
      <alignment horizontal="center" vertical="center" wrapText="1"/>
    </xf>
    <xf numFmtId="0" fontId="46" fillId="9" borderId="102" xfId="0" applyNumberFormat="1" applyFont="1" applyFill="1" applyBorder="1" applyAlignment="1" applyProtection="1">
      <alignment horizontal="center" vertical="center" wrapText="1"/>
    </xf>
    <xf numFmtId="0" fontId="49" fillId="10" borderId="106" xfId="0" applyNumberFormat="1" applyFont="1" applyFill="1" applyBorder="1" applyAlignment="1" applyProtection="1"/>
    <xf numFmtId="3" fontId="50" fillId="0" borderId="18" xfId="0" applyNumberFormat="1" applyFont="1" applyBorder="1" applyAlignment="1" applyProtection="1">
      <alignment horizontal="center" vertical="center"/>
      <protection locked="0"/>
    </xf>
    <xf numFmtId="4" fontId="49" fillId="10" borderId="107" xfId="0" applyNumberFormat="1" applyFont="1" applyFill="1" applyBorder="1" applyAlignment="1" applyProtection="1">
      <alignment horizontal="center" vertical="center"/>
    </xf>
    <xf numFmtId="4" fontId="49" fillId="10" borderId="108" xfId="0" applyNumberFormat="1" applyFont="1" applyFill="1" applyBorder="1" applyAlignment="1" applyProtection="1">
      <alignment horizontal="center" vertical="center"/>
    </xf>
    <xf numFmtId="3" fontId="50" fillId="0" borderId="1" xfId="0" applyNumberFormat="1" applyFont="1" applyBorder="1" applyAlignment="1" applyProtection="1">
      <alignment horizontal="center" vertical="center"/>
      <protection locked="0"/>
    </xf>
    <xf numFmtId="3" fontId="50" fillId="0" borderId="4" xfId="0" applyNumberFormat="1" applyFont="1" applyBorder="1" applyAlignment="1" applyProtection="1">
      <alignment horizontal="center" vertical="center"/>
      <protection locked="0"/>
    </xf>
    <xf numFmtId="0" fontId="49" fillId="5" borderId="106" xfId="0" applyNumberFormat="1" applyFont="1" applyFill="1" applyBorder="1" applyAlignment="1" applyProtection="1"/>
    <xf numFmtId="3" fontId="50" fillId="0" borderId="31" xfId="0" applyNumberFormat="1" applyFont="1" applyBorder="1" applyAlignment="1" applyProtection="1">
      <alignment horizontal="center" vertical="center"/>
      <protection locked="0"/>
    </xf>
    <xf numFmtId="4" fontId="49" fillId="5" borderId="107" xfId="0" applyNumberFormat="1" applyFont="1" applyFill="1" applyBorder="1" applyAlignment="1" applyProtection="1">
      <alignment horizontal="center" vertical="center"/>
    </xf>
    <xf numFmtId="4" fontId="49" fillId="5" borderId="108" xfId="0" applyNumberFormat="1" applyFont="1" applyFill="1" applyBorder="1" applyAlignment="1" applyProtection="1">
      <alignment horizontal="center" vertical="center"/>
    </xf>
    <xf numFmtId="3" fontId="50" fillId="0" borderId="10" xfId="0" applyNumberFormat="1" applyFont="1" applyBorder="1" applyAlignment="1" applyProtection="1">
      <alignment horizontal="center" vertical="center"/>
      <protection locked="0"/>
    </xf>
    <xf numFmtId="3" fontId="50" fillId="0" borderId="27" xfId="0" applyNumberFormat="1" applyFont="1" applyBorder="1" applyAlignment="1" applyProtection="1">
      <alignment horizontal="center" vertical="center"/>
      <protection locked="0"/>
    </xf>
    <xf numFmtId="3" fontId="50" fillId="0" borderId="22" xfId="0" applyNumberFormat="1" applyFont="1" applyBorder="1" applyAlignment="1" applyProtection="1">
      <alignment horizontal="center" vertical="center"/>
      <protection locked="0"/>
    </xf>
    <xf numFmtId="4" fontId="49" fillId="5" borderId="119" xfId="0" applyNumberFormat="1" applyFont="1" applyFill="1" applyBorder="1" applyAlignment="1" applyProtection="1">
      <alignment horizontal="center" vertical="center"/>
    </xf>
    <xf numFmtId="3" fontId="50" fillId="0" borderId="1" xfId="0" applyNumberFormat="1" applyFont="1" applyBorder="1" applyAlignment="1" applyProtection="1">
      <alignment horizontal="left" vertical="center"/>
      <protection locked="0"/>
    </xf>
    <xf numFmtId="4" fontId="49" fillId="9" borderId="101" xfId="0" applyNumberFormat="1" applyFont="1" applyFill="1" applyBorder="1" applyAlignment="1" applyProtection="1">
      <alignment horizontal="center" vertical="center"/>
    </xf>
    <xf numFmtId="4" fontId="49" fillId="9" borderId="102" xfId="0" applyNumberFormat="1" applyFont="1" applyFill="1" applyBorder="1" applyAlignment="1" applyProtection="1"/>
    <xf numFmtId="0" fontId="49" fillId="0" borderId="0" xfId="0" applyNumberFormat="1" applyFont="1" applyFill="1" applyAlignment="1" applyProtection="1"/>
    <xf numFmtId="0" fontId="46" fillId="0" borderId="0" xfId="0" applyNumberFormat="1" applyFont="1" applyFill="1" applyAlignment="1" applyProtection="1">
      <alignment horizontal="center" vertical="center"/>
    </xf>
    <xf numFmtId="0" fontId="46" fillId="0" borderId="23" xfId="0" applyNumberFormat="1" applyFont="1" applyFill="1" applyBorder="1" applyAlignment="1" applyProtection="1"/>
    <xf numFmtId="3" fontId="33" fillId="0" borderId="6" xfId="0" applyNumberFormat="1" applyFont="1" applyFill="1" applyBorder="1" applyAlignment="1">
      <alignment horizontal="center" vertical="center" wrapText="1"/>
    </xf>
    <xf numFmtId="3" fontId="37" fillId="0" borderId="1" xfId="0" applyNumberFormat="1" applyFont="1" applyFill="1" applyBorder="1" applyAlignment="1">
      <alignment horizontal="center" vertical="center"/>
    </xf>
    <xf numFmtId="3" fontId="10" fillId="0" borderId="5" xfId="1" applyNumberFormat="1" applyFont="1" applyFill="1" applyBorder="1" applyAlignment="1">
      <alignment horizontal="center" vertical="center"/>
    </xf>
    <xf numFmtId="3" fontId="27" fillId="0" borderId="10" xfId="0" applyNumberFormat="1" applyFont="1" applyFill="1" applyBorder="1" applyAlignment="1">
      <alignment horizontal="center" vertical="center"/>
    </xf>
    <xf numFmtId="3" fontId="37" fillId="5" borderId="27" xfId="0" applyNumberFormat="1" applyFont="1" applyFill="1" applyBorder="1" applyAlignment="1">
      <alignment horizontal="center" vertical="center"/>
    </xf>
    <xf numFmtId="3" fontId="12" fillId="4" borderId="6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/>
    <xf numFmtId="0" fontId="8" fillId="4" borderId="27" xfId="0" applyFont="1" applyFill="1" applyBorder="1"/>
    <xf numFmtId="0" fontId="8" fillId="4" borderId="84" xfId="0" applyFont="1" applyFill="1" applyBorder="1"/>
    <xf numFmtId="0" fontId="8" fillId="4" borderId="62" xfId="0" applyFont="1" applyFill="1" applyBorder="1"/>
    <xf numFmtId="0" fontId="8" fillId="4" borderId="35" xfId="0" applyFont="1" applyFill="1" applyBorder="1"/>
    <xf numFmtId="0" fontId="33" fillId="5" borderId="24" xfId="0" applyFont="1" applyFill="1" applyBorder="1" applyAlignment="1">
      <alignment horizontal="center" vertical="center" wrapText="1"/>
    </xf>
    <xf numFmtId="0" fontId="33" fillId="5" borderId="22" xfId="0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center" vertical="center" wrapText="1"/>
    </xf>
    <xf numFmtId="0" fontId="33" fillId="5" borderId="6" xfId="0" applyFont="1" applyFill="1" applyBorder="1" applyAlignment="1">
      <alignment horizontal="center" vertical="center" wrapText="1"/>
    </xf>
    <xf numFmtId="3" fontId="27" fillId="3" borderId="38" xfId="0" applyNumberFormat="1" applyFont="1" applyFill="1" applyBorder="1" applyAlignment="1">
      <alignment horizontal="center" vertical="center"/>
    </xf>
    <xf numFmtId="3" fontId="27" fillId="3" borderId="1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32" fillId="5" borderId="48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16" fillId="5" borderId="43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16" fillId="5" borderId="38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3" fontId="27" fillId="3" borderId="39" xfId="0" applyNumberFormat="1" applyFont="1" applyFill="1" applyBorder="1" applyAlignment="1">
      <alignment horizontal="center" vertical="center" wrapText="1"/>
    </xf>
    <xf numFmtId="3" fontId="27" fillId="3" borderId="10" xfId="0" applyNumberFormat="1" applyFont="1" applyFill="1" applyBorder="1" applyAlignment="1">
      <alignment horizontal="center" vertical="center" wrapText="1"/>
    </xf>
    <xf numFmtId="9" fontId="17" fillId="5" borderId="86" xfId="0" applyNumberFormat="1" applyFont="1" applyFill="1" applyBorder="1" applyAlignment="1">
      <alignment horizontal="center" vertical="center"/>
    </xf>
    <xf numFmtId="9" fontId="17" fillId="5" borderId="70" xfId="0" applyNumberFormat="1" applyFont="1" applyFill="1" applyBorder="1" applyAlignment="1">
      <alignment horizontal="center" vertical="center"/>
    </xf>
    <xf numFmtId="0" fontId="32" fillId="5" borderId="38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39" xfId="0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 wrapText="1"/>
    </xf>
    <xf numFmtId="0" fontId="16" fillId="5" borderId="45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16" fillId="5" borderId="41" xfId="0" applyFont="1" applyFill="1" applyBorder="1" applyAlignment="1">
      <alignment horizontal="center" vertical="center" wrapText="1"/>
    </xf>
    <xf numFmtId="0" fontId="16" fillId="5" borderId="47" xfId="0" applyFont="1" applyFill="1" applyBorder="1" applyAlignment="1">
      <alignment horizontal="center" vertical="center" wrapText="1"/>
    </xf>
    <xf numFmtId="3" fontId="27" fillId="0" borderId="15" xfId="0" applyNumberFormat="1" applyFont="1" applyBorder="1" applyAlignment="1">
      <alignment horizontal="center" vertical="center"/>
    </xf>
    <xf numFmtId="3" fontId="27" fillId="0" borderId="11" xfId="0" applyNumberFormat="1" applyFont="1" applyBorder="1" applyAlignment="1">
      <alignment horizontal="center" vertical="center"/>
    </xf>
    <xf numFmtId="3" fontId="17" fillId="5" borderId="93" xfId="0" applyNumberFormat="1" applyFont="1" applyFill="1" applyBorder="1" applyAlignment="1">
      <alignment horizontal="center" vertical="center"/>
    </xf>
    <xf numFmtId="3" fontId="17" fillId="5" borderId="24" xfId="0" applyNumberFormat="1" applyFont="1" applyFill="1" applyBorder="1" applyAlignment="1">
      <alignment horizontal="center" vertical="center"/>
    </xf>
    <xf numFmtId="0" fontId="33" fillId="7" borderId="22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3" fontId="17" fillId="0" borderId="93" xfId="0" applyNumberFormat="1" applyFont="1" applyBorder="1" applyAlignment="1">
      <alignment horizontal="center" vertical="center"/>
    </xf>
    <xf numFmtId="3" fontId="17" fillId="0" borderId="24" xfId="0" applyNumberFormat="1" applyFont="1" applyBorder="1" applyAlignment="1">
      <alignment horizontal="center" vertical="center"/>
    </xf>
    <xf numFmtId="3" fontId="27" fillId="0" borderId="27" xfId="0" applyNumberFormat="1" applyFont="1" applyBorder="1" applyAlignment="1">
      <alignment horizontal="center" vertical="center"/>
    </xf>
    <xf numFmtId="3" fontId="27" fillId="0" borderId="10" xfId="0" applyNumberFormat="1" applyFont="1" applyBorder="1" applyAlignment="1">
      <alignment horizontal="center" vertical="center"/>
    </xf>
    <xf numFmtId="3" fontId="17" fillId="5" borderId="15" xfId="0" applyNumberFormat="1" applyFont="1" applyFill="1" applyBorder="1" applyAlignment="1">
      <alignment horizontal="center" vertical="center"/>
    </xf>
    <xf numFmtId="3" fontId="17" fillId="5" borderId="11" xfId="0" applyNumberFormat="1" applyFont="1" applyFill="1" applyBorder="1" applyAlignment="1">
      <alignment horizontal="center" vertical="center"/>
    </xf>
    <xf numFmtId="9" fontId="17" fillId="0" borderId="86" xfId="0" applyNumberFormat="1" applyFont="1" applyBorder="1" applyAlignment="1">
      <alignment horizontal="center" vertical="center"/>
    </xf>
    <xf numFmtId="9" fontId="17" fillId="0" borderId="70" xfId="0" applyNumberFormat="1" applyFont="1" applyBorder="1" applyAlignment="1">
      <alignment horizontal="center" vertical="center"/>
    </xf>
    <xf numFmtId="9" fontId="17" fillId="0" borderId="86" xfId="0" applyNumberFormat="1" applyFont="1" applyFill="1" applyBorder="1" applyAlignment="1">
      <alignment horizontal="center" vertical="center"/>
    </xf>
    <xf numFmtId="9" fontId="17" fillId="0" borderId="70" xfId="0" applyNumberFormat="1" applyFont="1" applyFill="1" applyBorder="1" applyAlignment="1">
      <alignment horizontal="center" vertical="center"/>
    </xf>
    <xf numFmtId="3" fontId="17" fillId="0" borderId="15" xfId="0" applyNumberFormat="1" applyFont="1" applyBorder="1" applyAlignment="1">
      <alignment horizontal="center" vertical="center"/>
    </xf>
    <xf numFmtId="3" fontId="17" fillId="0" borderId="11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49" fontId="33" fillId="7" borderId="22" xfId="0" applyNumberFormat="1" applyFont="1" applyFill="1" applyBorder="1" applyAlignment="1">
      <alignment horizontal="center" vertical="center" wrapText="1"/>
    </xf>
    <xf numFmtId="49" fontId="33" fillId="7" borderId="6" xfId="0" applyNumberFormat="1" applyFont="1" applyFill="1" applyBorder="1" applyAlignment="1">
      <alignment horizontal="center" vertical="center" wrapText="1"/>
    </xf>
    <xf numFmtId="3" fontId="17" fillId="0" borderId="15" xfId="0" applyNumberFormat="1" applyFont="1" applyFill="1" applyBorder="1" applyAlignment="1">
      <alignment horizontal="center" vertical="center"/>
    </xf>
    <xf numFmtId="3" fontId="17" fillId="0" borderId="11" xfId="0" applyNumberFormat="1" applyFont="1" applyFill="1" applyBorder="1" applyAlignment="1">
      <alignment horizontal="center" vertical="center"/>
    </xf>
    <xf numFmtId="3" fontId="27" fillId="0" borderId="27" xfId="0" applyNumberFormat="1" applyFont="1" applyFill="1" applyBorder="1" applyAlignment="1">
      <alignment horizontal="center" vertical="center"/>
    </xf>
    <xf numFmtId="3" fontId="27" fillId="0" borderId="10" xfId="0" applyNumberFormat="1" applyFont="1" applyFill="1" applyBorder="1" applyAlignment="1">
      <alignment horizontal="center" vertical="center"/>
    </xf>
    <xf numFmtId="3" fontId="16" fillId="5" borderId="48" xfId="0" applyNumberFormat="1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16" fillId="5" borderId="39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3" fontId="16" fillId="5" borderId="38" xfId="0" applyNumberFormat="1" applyFont="1" applyFill="1" applyBorder="1" applyAlignment="1">
      <alignment horizontal="center" vertical="center" wrapText="1"/>
    </xf>
    <xf numFmtId="3" fontId="16" fillId="5" borderId="11" xfId="0" applyNumberFormat="1" applyFont="1" applyFill="1" applyBorder="1" applyAlignment="1">
      <alignment horizontal="center" vertical="center" wrapText="1"/>
    </xf>
    <xf numFmtId="3" fontId="17" fillId="0" borderId="93" xfId="0" applyNumberFormat="1" applyFont="1" applyFill="1" applyBorder="1" applyAlignment="1">
      <alignment horizontal="center" vertical="center"/>
    </xf>
    <xf numFmtId="3" fontId="17" fillId="0" borderId="2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33" fillId="5" borderId="27" xfId="0" applyFont="1" applyFill="1" applyBorder="1" applyAlignment="1">
      <alignment horizontal="center" vertical="center" wrapText="1"/>
    </xf>
    <xf numFmtId="0" fontId="33" fillId="5" borderId="91" xfId="0" applyFont="1" applyFill="1" applyBorder="1" applyAlignment="1">
      <alignment horizontal="center" vertical="center" wrapText="1"/>
    </xf>
    <xf numFmtId="3" fontId="33" fillId="5" borderId="15" xfId="0" applyNumberFormat="1" applyFont="1" applyFill="1" applyBorder="1" applyAlignment="1">
      <alignment horizontal="center" vertical="center" wrapText="1"/>
    </xf>
    <xf numFmtId="3" fontId="33" fillId="5" borderId="92" xfId="0" applyNumberFormat="1" applyFont="1" applyFill="1" applyBorder="1" applyAlignment="1">
      <alignment horizontal="center" vertical="center" wrapText="1"/>
    </xf>
    <xf numFmtId="3" fontId="37" fillId="5" borderId="27" xfId="0" applyNumberFormat="1" applyFont="1" applyFill="1" applyBorder="1" applyAlignment="1">
      <alignment horizontal="center" vertical="center"/>
    </xf>
    <xf numFmtId="3" fontId="37" fillId="5" borderId="31" xfId="0" applyNumberFormat="1" applyFont="1" applyFill="1" applyBorder="1" applyAlignment="1">
      <alignment horizontal="center" vertical="center"/>
    </xf>
    <xf numFmtId="0" fontId="16" fillId="5" borderId="48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9" fontId="17" fillId="0" borderId="0" xfId="0" applyNumberFormat="1" applyFont="1" applyFill="1" applyBorder="1" applyAlignment="1">
      <alignment horizontal="center" vertical="center"/>
    </xf>
    <xf numFmtId="9" fontId="17" fillId="0" borderId="0" xfId="0" applyNumberFormat="1" applyFont="1" applyBorder="1" applyAlignment="1">
      <alignment horizontal="center" vertical="center"/>
    </xf>
    <xf numFmtId="0" fontId="16" fillId="5" borderId="68" xfId="0" applyFont="1" applyFill="1" applyBorder="1" applyAlignment="1">
      <alignment horizontal="center" vertical="center" wrapText="1"/>
    </xf>
    <xf numFmtId="0" fontId="16" fillId="5" borderId="70" xfId="0" applyFont="1" applyFill="1" applyBorder="1" applyAlignment="1">
      <alignment horizontal="center" vertical="center" wrapText="1"/>
    </xf>
    <xf numFmtId="9" fontId="33" fillId="5" borderId="55" xfId="0" applyNumberFormat="1" applyFont="1" applyFill="1" applyBorder="1" applyAlignment="1">
      <alignment horizontal="center" vertical="center"/>
    </xf>
    <xf numFmtId="9" fontId="33" fillId="5" borderId="5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6" fillId="5" borderId="17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5" borderId="18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49" fontId="6" fillId="5" borderId="50" xfId="0" applyNumberFormat="1" applyFont="1" applyFill="1" applyBorder="1" applyAlignment="1">
      <alignment horizontal="center" vertical="center"/>
    </xf>
    <xf numFmtId="49" fontId="6" fillId="5" borderId="59" xfId="0" applyNumberFormat="1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3" fontId="6" fillId="0" borderId="52" xfId="0" applyNumberFormat="1" applyFont="1" applyFill="1" applyBorder="1" applyAlignment="1">
      <alignment horizontal="center" vertical="center" wrapText="1"/>
    </xf>
    <xf numFmtId="3" fontId="6" fillId="0" borderId="41" xfId="0" applyNumberFormat="1" applyFont="1" applyFill="1" applyBorder="1" applyAlignment="1">
      <alignment horizontal="center" vertical="center" wrapText="1"/>
    </xf>
    <xf numFmtId="3" fontId="6" fillId="0" borderId="47" xfId="0" applyNumberFormat="1" applyFont="1" applyFill="1" applyBorder="1" applyAlignment="1">
      <alignment horizontal="center" vertical="center" wrapText="1"/>
    </xf>
    <xf numFmtId="3" fontId="12" fillId="0" borderId="75" xfId="0" applyNumberFormat="1" applyFont="1" applyBorder="1" applyAlignment="1">
      <alignment horizontal="center"/>
    </xf>
    <xf numFmtId="3" fontId="12" fillId="0" borderId="73" xfId="0" applyNumberFormat="1" applyFont="1" applyBorder="1" applyAlignment="1">
      <alignment horizontal="center"/>
    </xf>
    <xf numFmtId="3" fontId="12" fillId="0" borderId="7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5" borderId="5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59" xfId="0" applyFont="1" applyFill="1" applyBorder="1" applyAlignment="1">
      <alignment horizontal="center" vertical="center" wrapText="1"/>
    </xf>
    <xf numFmtId="0" fontId="15" fillId="5" borderId="64" xfId="0" applyFont="1" applyFill="1" applyBorder="1" applyAlignment="1">
      <alignment horizontal="center" vertical="center" wrapText="1"/>
    </xf>
    <xf numFmtId="0" fontId="15" fillId="5" borderId="46" xfId="0" applyFont="1" applyFill="1" applyBorder="1" applyAlignment="1">
      <alignment horizontal="center" vertical="center" wrapText="1"/>
    </xf>
    <xf numFmtId="3" fontId="12" fillId="0" borderId="28" xfId="0" applyNumberFormat="1" applyFont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5" fillId="5" borderId="52" xfId="0" applyFont="1" applyFill="1" applyBorder="1" applyAlignment="1">
      <alignment horizontal="center" vertical="center" wrapText="1"/>
    </xf>
    <xf numFmtId="0" fontId="15" fillId="5" borderId="61" xfId="0" applyFont="1" applyFill="1" applyBorder="1" applyAlignment="1">
      <alignment horizontal="center" vertical="center" wrapText="1"/>
    </xf>
    <xf numFmtId="3" fontId="12" fillId="0" borderId="61" xfId="0" applyNumberFormat="1" applyFont="1" applyBorder="1" applyAlignment="1">
      <alignment horizontal="center"/>
    </xf>
    <xf numFmtId="3" fontId="12" fillId="0" borderId="30" xfId="0" applyNumberFormat="1" applyFont="1" applyBorder="1" applyAlignment="1">
      <alignment horizontal="center"/>
    </xf>
    <xf numFmtId="3" fontId="12" fillId="0" borderId="69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 vertical="center" wrapText="1"/>
    </xf>
    <xf numFmtId="0" fontId="8" fillId="5" borderId="49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wrapText="1"/>
    </xf>
    <xf numFmtId="0" fontId="17" fillId="5" borderId="50" xfId="0" applyFont="1" applyFill="1" applyBorder="1" applyAlignment="1">
      <alignment horizontal="center" wrapText="1"/>
    </xf>
    <xf numFmtId="0" fontId="17" fillId="5" borderId="45" xfId="0" applyFont="1" applyFill="1" applyBorder="1" applyAlignment="1">
      <alignment horizontal="center" wrapText="1"/>
    </xf>
    <xf numFmtId="0" fontId="17" fillId="5" borderId="59" xfId="0" applyFont="1" applyFill="1" applyBorder="1" applyAlignment="1">
      <alignment horizontal="center" wrapText="1"/>
    </xf>
    <xf numFmtId="0" fontId="17" fillId="5" borderId="46" xfId="0" applyFont="1" applyFill="1" applyBorder="1" applyAlignment="1">
      <alignment horizontal="center" wrapText="1"/>
    </xf>
    <xf numFmtId="0" fontId="7" fillId="5" borderId="62" xfId="0" applyFont="1" applyFill="1" applyBorder="1" applyAlignment="1">
      <alignment horizontal="center" vertical="center" wrapText="1"/>
    </xf>
    <xf numFmtId="0" fontId="7" fillId="5" borderId="63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8" fillId="0" borderId="0" xfId="0" applyFont="1" applyBorder="1" applyAlignment="1">
      <alignment horizontal="left" vertical="top" wrapText="1"/>
    </xf>
    <xf numFmtId="0" fontId="7" fillId="5" borderId="58" xfId="0" applyFont="1" applyFill="1" applyBorder="1" applyAlignment="1">
      <alignment horizontal="center" vertical="center" wrapText="1"/>
    </xf>
    <xf numFmtId="0" fontId="7" fillId="5" borderId="57" xfId="0" applyFont="1" applyFill="1" applyBorder="1" applyAlignment="1">
      <alignment horizontal="center" vertical="center" wrapText="1"/>
    </xf>
    <xf numFmtId="0" fontId="15" fillId="5" borderId="62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6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2" fontId="15" fillId="5" borderId="50" xfId="0" applyNumberFormat="1" applyFont="1" applyFill="1" applyBorder="1" applyAlignment="1">
      <alignment horizontal="center" vertical="center" wrapText="1"/>
    </xf>
    <xf numFmtId="2" fontId="15" fillId="5" borderId="21" xfId="0" applyNumberFormat="1" applyFont="1" applyFill="1" applyBorder="1" applyAlignment="1">
      <alignment horizontal="center" vertical="center" wrapText="1"/>
    </xf>
    <xf numFmtId="2" fontId="15" fillId="5" borderId="45" xfId="0" applyNumberFormat="1" applyFont="1" applyFill="1" applyBorder="1" applyAlignment="1">
      <alignment horizontal="center" vertical="center" wrapText="1"/>
    </xf>
    <xf numFmtId="0" fontId="7" fillId="5" borderId="58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horizontal="right" vertical="center" wrapText="1"/>
    </xf>
    <xf numFmtId="0" fontId="7" fillId="5" borderId="20" xfId="0" applyFont="1" applyFill="1" applyBorder="1" applyAlignment="1">
      <alignment horizontal="right" vertical="center" wrapText="1"/>
    </xf>
    <xf numFmtId="0" fontId="7" fillId="5" borderId="63" xfId="0" applyFont="1" applyFill="1" applyBorder="1" applyAlignment="1">
      <alignment horizontal="right" vertical="center" wrapText="1"/>
    </xf>
    <xf numFmtId="0" fontId="18" fillId="5" borderId="42" xfId="0" applyFont="1" applyFill="1" applyBorder="1" applyAlignment="1">
      <alignment horizontal="center" vertical="center" wrapText="1"/>
    </xf>
    <xf numFmtId="0" fontId="18" fillId="5" borderId="44" xfId="0" applyFont="1" applyFill="1" applyBorder="1" applyAlignment="1">
      <alignment horizontal="center" vertical="center" wrapText="1"/>
    </xf>
    <xf numFmtId="0" fontId="18" fillId="5" borderId="39" xfId="0" applyFont="1" applyFill="1" applyBorder="1" applyAlignment="1">
      <alignment horizontal="center" vertical="center" wrapText="1"/>
    </xf>
    <xf numFmtId="0" fontId="18" fillId="5" borderId="3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6" fillId="5" borderId="17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8" fillId="5" borderId="40" xfId="0" applyFont="1" applyFill="1" applyBorder="1" applyAlignment="1">
      <alignment horizontal="center" vertical="center" wrapText="1"/>
    </xf>
    <xf numFmtId="0" fontId="18" fillId="5" borderId="33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7" fillId="0" borderId="0" xfId="0" applyFont="1" applyBorder="1" applyAlignment="1">
      <alignment horizontal="left" vertical="top" wrapText="1"/>
    </xf>
    <xf numFmtId="0" fontId="25" fillId="5" borderId="48" xfId="0" applyFont="1" applyFill="1" applyBorder="1" applyAlignment="1">
      <alignment horizontal="center" vertical="center" wrapText="1"/>
    </xf>
    <xf numFmtId="0" fontId="25" fillId="5" borderId="49" xfId="0" applyFont="1" applyFill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center" vertical="center" wrapText="1"/>
    </xf>
    <xf numFmtId="0" fontId="7" fillId="5" borderId="59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/>
    </xf>
    <xf numFmtId="0" fontId="7" fillId="5" borderId="63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 wrapText="1"/>
    </xf>
    <xf numFmtId="0" fontId="7" fillId="0" borderId="64" xfId="0" applyFont="1" applyBorder="1" applyAlignment="1">
      <alignment horizontal="center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14" fontId="20" fillId="0" borderId="48" xfId="0" applyNumberFormat="1" applyFont="1" applyBorder="1" applyAlignment="1">
      <alignment horizontal="center" vertical="center"/>
    </xf>
    <xf numFmtId="9" fontId="20" fillId="0" borderId="48" xfId="2" applyFont="1" applyBorder="1" applyAlignment="1">
      <alignment horizontal="center" vertical="center"/>
    </xf>
    <xf numFmtId="9" fontId="20" fillId="0" borderId="49" xfId="2" applyFont="1" applyBorder="1" applyAlignment="1">
      <alignment horizontal="center" vertical="center"/>
    </xf>
    <xf numFmtId="9" fontId="20" fillId="0" borderId="16" xfId="2" applyFont="1" applyBorder="1" applyAlignment="1">
      <alignment horizontal="center" vertical="center"/>
    </xf>
    <xf numFmtId="3" fontId="20" fillId="0" borderId="38" xfId="0" applyNumberFormat="1" applyFont="1" applyBorder="1" applyAlignment="1">
      <alignment horizontal="center" vertical="center" wrapText="1"/>
    </xf>
    <xf numFmtId="3" fontId="20" fillId="0" borderId="37" xfId="0" applyNumberFormat="1" applyFont="1" applyBorder="1" applyAlignment="1">
      <alignment horizontal="center" vertical="center" wrapText="1"/>
    </xf>
    <xf numFmtId="3" fontId="20" fillId="0" borderId="25" xfId="0" applyNumberFormat="1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/>
    </xf>
    <xf numFmtId="0" fontId="20" fillId="0" borderId="73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5" borderId="76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7" fillId="5" borderId="59" xfId="0" applyFont="1" applyFill="1" applyBorder="1" applyAlignment="1">
      <alignment horizontal="right"/>
    </xf>
    <xf numFmtId="0" fontId="7" fillId="5" borderId="64" xfId="0" applyFont="1" applyFill="1" applyBorder="1" applyAlignment="1">
      <alignment horizontal="right"/>
    </xf>
    <xf numFmtId="0" fontId="9" fillId="5" borderId="62" xfId="0" applyFont="1" applyFill="1" applyBorder="1" applyAlignment="1">
      <alignment horizontal="right"/>
    </xf>
    <xf numFmtId="0" fontId="9" fillId="5" borderId="20" xfId="0" applyFont="1" applyFill="1" applyBorder="1" applyAlignment="1">
      <alignment horizontal="right"/>
    </xf>
    <xf numFmtId="0" fontId="9" fillId="5" borderId="59" xfId="0" applyFont="1" applyFill="1" applyBorder="1" applyAlignment="1">
      <alignment horizontal="right"/>
    </xf>
    <xf numFmtId="0" fontId="9" fillId="5" borderId="64" xfId="0" applyFont="1" applyFill="1" applyBorder="1" applyAlignment="1">
      <alignment horizontal="right"/>
    </xf>
    <xf numFmtId="0" fontId="7" fillId="0" borderId="3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left"/>
    </xf>
    <xf numFmtId="0" fontId="7" fillId="0" borderId="78" xfId="0" applyFont="1" applyBorder="1" applyAlignment="1">
      <alignment horizontal="left"/>
    </xf>
    <xf numFmtId="0" fontId="7" fillId="0" borderId="81" xfId="0" applyFont="1" applyBorder="1" applyAlignment="1">
      <alignment horizontal="left"/>
    </xf>
    <xf numFmtId="0" fontId="7" fillId="0" borderId="61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53" xfId="0" applyFont="1" applyBorder="1" applyAlignment="1">
      <alignment horizontal="center" wrapText="1" shrinkToFit="1"/>
    </xf>
    <xf numFmtId="0" fontId="7" fillId="0" borderId="54" xfId="0" applyFont="1" applyBorder="1" applyAlignment="1">
      <alignment horizontal="center" wrapText="1" shrinkToFit="1"/>
    </xf>
    <xf numFmtId="0" fontId="7" fillId="0" borderId="39" xfId="0" applyFont="1" applyBorder="1" applyAlignment="1">
      <alignment horizontal="center" vertical="center" wrapText="1" shrinkToFit="1"/>
    </xf>
    <xf numFmtId="0" fontId="7" fillId="0" borderId="31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51" fillId="9" borderId="90" xfId="0" applyNumberFormat="1" applyFont="1" applyFill="1" applyBorder="1" applyAlignment="1" applyProtection="1">
      <alignment horizontal="center" vertical="center"/>
    </xf>
    <xf numFmtId="0" fontId="51" fillId="9" borderId="129" xfId="0" applyNumberFormat="1" applyFont="1" applyFill="1" applyBorder="1" applyAlignment="1" applyProtection="1">
      <alignment horizontal="center" vertical="center"/>
    </xf>
    <xf numFmtId="0" fontId="51" fillId="9" borderId="130" xfId="0" applyNumberFormat="1" applyFont="1" applyFill="1" applyBorder="1" applyAlignment="1" applyProtection="1">
      <alignment horizontal="center" vertical="center"/>
    </xf>
    <xf numFmtId="0" fontId="49" fillId="10" borderId="115" xfId="0" applyNumberFormat="1" applyFont="1" applyFill="1" applyBorder="1" applyAlignment="1" applyProtection="1">
      <alignment horizontal="center" vertical="center"/>
    </xf>
    <xf numFmtId="0" fontId="49" fillId="10" borderId="116" xfId="0" applyNumberFormat="1" applyFont="1" applyFill="1" applyBorder="1" applyAlignment="1" applyProtection="1">
      <alignment horizontal="center" vertical="center"/>
    </xf>
    <xf numFmtId="0" fontId="49" fillId="10" borderId="117" xfId="0" applyNumberFormat="1" applyFont="1" applyFill="1" applyBorder="1" applyAlignment="1" applyProtection="1">
      <alignment horizontal="center" vertical="center"/>
    </xf>
    <xf numFmtId="0" fontId="50" fillId="0" borderId="120" xfId="0" applyFont="1" applyBorder="1" applyAlignment="1" applyProtection="1">
      <alignment horizontal="center" vertical="center" wrapText="1"/>
      <protection locked="0"/>
    </xf>
    <xf numFmtId="0" fontId="50" fillId="0" borderId="124" xfId="0" applyFont="1" applyBorder="1" applyAlignment="1" applyProtection="1">
      <alignment horizontal="center" vertical="center" wrapText="1"/>
      <protection locked="0"/>
    </xf>
    <xf numFmtId="0" fontId="50" fillId="0" borderId="126" xfId="0" applyFont="1" applyBorder="1" applyAlignment="1" applyProtection="1">
      <alignment horizontal="center" vertical="center" wrapText="1"/>
      <protection locked="0"/>
    </xf>
    <xf numFmtId="166" fontId="49" fillId="10" borderId="121" xfId="0" applyNumberFormat="1" applyFont="1" applyFill="1" applyBorder="1" applyAlignment="1" applyProtection="1">
      <alignment horizontal="center" vertical="center"/>
    </xf>
    <xf numFmtId="166" fontId="49" fillId="10" borderId="125" xfId="0" applyNumberFormat="1" applyFont="1" applyFill="1" applyBorder="1" applyAlignment="1" applyProtection="1">
      <alignment horizontal="center" vertical="center"/>
    </xf>
    <xf numFmtId="166" fontId="49" fillId="10" borderId="127" xfId="0" applyNumberFormat="1" applyFont="1" applyFill="1" applyBorder="1" applyAlignment="1" applyProtection="1">
      <alignment horizontal="center" vertical="center"/>
    </xf>
    <xf numFmtId="166" fontId="49" fillId="10" borderId="122" xfId="0" applyNumberFormat="1" applyFont="1" applyFill="1" applyBorder="1" applyAlignment="1" applyProtection="1">
      <alignment horizontal="center" vertical="center"/>
    </xf>
    <xf numFmtId="166" fontId="49" fillId="10" borderId="124" xfId="0" applyNumberFormat="1" applyFont="1" applyFill="1" applyBorder="1" applyAlignment="1" applyProtection="1">
      <alignment horizontal="center" vertical="center"/>
    </xf>
    <xf numFmtId="166" fontId="49" fillId="10" borderId="128" xfId="0" applyNumberFormat="1" applyFont="1" applyFill="1" applyBorder="1" applyAlignment="1" applyProtection="1">
      <alignment horizontal="center" vertical="center"/>
    </xf>
    <xf numFmtId="4" fontId="49" fillId="10" borderId="123" xfId="0" applyNumberFormat="1" applyFont="1" applyFill="1" applyBorder="1" applyAlignment="1" applyProtection="1">
      <alignment horizontal="center" vertical="center"/>
    </xf>
    <xf numFmtId="4" fontId="49" fillId="10" borderId="37" xfId="0" applyNumberFormat="1" applyFont="1" applyFill="1" applyBorder="1" applyAlignment="1" applyProtection="1">
      <alignment horizontal="center" vertical="center"/>
    </xf>
    <xf numFmtId="4" fontId="49" fillId="10" borderId="92" xfId="0" applyNumberFormat="1" applyFont="1" applyFill="1" applyBorder="1" applyAlignment="1" applyProtection="1">
      <alignment horizontal="center" vertical="center"/>
    </xf>
    <xf numFmtId="3" fontId="50" fillId="0" borderId="39" xfId="0" applyNumberFormat="1" applyFont="1" applyFill="1" applyBorder="1" applyAlignment="1" applyProtection="1">
      <alignment horizontal="center" vertical="center"/>
      <protection locked="0"/>
    </xf>
    <xf numFmtId="3" fontId="50" fillId="0" borderId="32" xfId="0" applyNumberFormat="1" applyFont="1" applyFill="1" applyBorder="1" applyAlignment="1" applyProtection="1">
      <alignment horizontal="center" vertical="center"/>
      <protection locked="0"/>
    </xf>
    <xf numFmtId="3" fontId="50" fillId="0" borderId="31" xfId="0" applyNumberFormat="1" applyFont="1" applyFill="1" applyBorder="1" applyAlignment="1" applyProtection="1">
      <alignment horizontal="center" vertical="center"/>
      <protection locked="0"/>
    </xf>
    <xf numFmtId="0" fontId="49" fillId="10" borderId="103" xfId="0" applyNumberFormat="1" applyFont="1" applyFill="1" applyBorder="1" applyAlignment="1" applyProtection="1">
      <alignment horizontal="center" vertical="center"/>
    </xf>
    <xf numFmtId="0" fontId="49" fillId="10" borderId="109" xfId="0" applyNumberFormat="1" applyFont="1" applyFill="1" applyBorder="1" applyAlignment="1" applyProtection="1">
      <alignment horizontal="center" vertical="center"/>
    </xf>
    <xf numFmtId="0" fontId="49" fillId="10" borderId="112" xfId="0" applyNumberFormat="1" applyFont="1" applyFill="1" applyBorder="1" applyAlignment="1" applyProtection="1">
      <alignment horizontal="center" vertical="center"/>
    </xf>
    <xf numFmtId="0" fontId="50" fillId="0" borderId="39" xfId="0" applyFont="1" applyBorder="1" applyAlignment="1" applyProtection="1">
      <alignment horizontal="center" vertical="center" wrapText="1"/>
      <protection locked="0"/>
    </xf>
    <xf numFmtId="0" fontId="50" fillId="0" borderId="32" xfId="0" applyFont="1" applyBorder="1" applyAlignment="1" applyProtection="1">
      <alignment horizontal="center" vertical="center" wrapText="1"/>
      <protection locked="0"/>
    </xf>
    <xf numFmtId="0" fontId="50" fillId="0" borderId="31" xfId="0" applyFont="1" applyBorder="1" applyAlignment="1" applyProtection="1">
      <alignment horizontal="center" vertical="center" wrapText="1"/>
      <protection locked="0"/>
    </xf>
    <xf numFmtId="166" fontId="49" fillId="10" borderId="104" xfId="0" applyNumberFormat="1" applyFont="1" applyFill="1" applyBorder="1" applyAlignment="1" applyProtection="1">
      <alignment horizontal="center" vertical="center"/>
    </xf>
    <xf numFmtId="166" fontId="49" fillId="10" borderId="110" xfId="0" applyNumberFormat="1" applyFont="1" applyFill="1" applyBorder="1" applyAlignment="1" applyProtection="1">
      <alignment horizontal="center" vertical="center"/>
    </xf>
    <xf numFmtId="166" fontId="49" fillId="10" borderId="113" xfId="0" applyNumberFormat="1" applyFont="1" applyFill="1" applyBorder="1" applyAlignment="1" applyProtection="1">
      <alignment horizontal="center" vertical="center"/>
    </xf>
    <xf numFmtId="4" fontId="49" fillId="10" borderId="105" xfId="0" applyNumberFormat="1" applyFont="1" applyFill="1" applyBorder="1" applyAlignment="1" applyProtection="1">
      <alignment horizontal="center" vertical="center"/>
    </xf>
    <xf numFmtId="4" fontId="49" fillId="10" borderId="111" xfId="0" applyNumberFormat="1" applyFont="1" applyFill="1" applyBorder="1" applyAlignment="1" applyProtection="1">
      <alignment horizontal="center" vertical="center"/>
    </xf>
    <xf numFmtId="4" fontId="49" fillId="10" borderId="118" xfId="0" applyNumberFormat="1" applyFont="1" applyFill="1" applyBorder="1" applyAlignment="1" applyProtection="1">
      <alignment horizontal="center" vertical="center"/>
    </xf>
    <xf numFmtId="3" fontId="50" fillId="0" borderId="131" xfId="0" applyNumberFormat="1" applyFont="1" applyFill="1" applyBorder="1" applyAlignment="1" applyProtection="1">
      <alignment horizontal="center" vertical="center"/>
      <protection locked="0"/>
    </xf>
    <xf numFmtId="3" fontId="50" fillId="0" borderId="110" xfId="0" applyNumberFormat="1" applyFont="1" applyFill="1" applyBorder="1" applyAlignment="1" applyProtection="1">
      <alignment horizontal="center" vertical="center"/>
      <protection locked="0"/>
    </xf>
    <xf numFmtId="3" fontId="50" fillId="0" borderId="132" xfId="0" applyNumberFormat="1" applyFont="1" applyFill="1" applyBorder="1" applyAlignment="1" applyProtection="1">
      <alignment horizontal="center" vertical="center"/>
      <protection locked="0"/>
    </xf>
    <xf numFmtId="0" fontId="50" fillId="0" borderId="131" xfId="0" applyFont="1" applyBorder="1" applyAlignment="1" applyProtection="1">
      <alignment horizontal="center" vertical="center" wrapText="1"/>
      <protection locked="0"/>
    </xf>
    <xf numFmtId="0" fontId="50" fillId="0" borderId="110" xfId="0" applyFont="1" applyBorder="1" applyAlignment="1" applyProtection="1">
      <alignment horizontal="center" vertical="center" wrapText="1"/>
      <protection locked="0"/>
    </xf>
    <xf numFmtId="0" fontId="50" fillId="0" borderId="132" xfId="0" applyFont="1" applyBorder="1" applyAlignment="1" applyProtection="1">
      <alignment horizontal="center" vertical="center" wrapText="1"/>
      <protection locked="0"/>
    </xf>
    <xf numFmtId="4" fontId="49" fillId="10" borderId="11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Fill="1" applyAlignment="1" applyProtection="1">
      <alignment horizontal="center"/>
    </xf>
    <xf numFmtId="0" fontId="46" fillId="9" borderId="96" xfId="0" applyNumberFormat="1" applyFont="1" applyFill="1" applyBorder="1" applyAlignment="1" applyProtection="1">
      <alignment horizontal="center" vertical="center" wrapText="1"/>
    </xf>
    <xf numFmtId="0" fontId="46" fillId="9" borderId="100" xfId="0" applyNumberFormat="1" applyFont="1" applyFill="1" applyBorder="1" applyAlignment="1" applyProtection="1">
      <alignment horizontal="center" vertical="center" wrapText="1"/>
    </xf>
    <xf numFmtId="0" fontId="46" fillId="9" borderId="97" xfId="0" applyNumberFormat="1" applyFont="1" applyFill="1" applyBorder="1" applyAlignment="1" applyProtection="1">
      <alignment horizontal="center" vertical="center"/>
    </xf>
    <xf numFmtId="0" fontId="46" fillId="9" borderId="98" xfId="0" applyNumberFormat="1" applyFont="1" applyFill="1" applyBorder="1" applyAlignment="1" applyProtection="1">
      <alignment vertical="center"/>
    </xf>
    <xf numFmtId="0" fontId="46" fillId="9" borderId="99" xfId="0" applyNumberFormat="1" applyFont="1" applyFill="1" applyBorder="1" applyAlignment="1" applyProtection="1">
      <alignment vertical="center"/>
    </xf>
    <xf numFmtId="0" fontId="8" fillId="5" borderId="56" xfId="0" applyFont="1" applyFill="1" applyBorder="1" applyAlignment="1">
      <alignment horizontal="right" vertical="center" wrapText="1"/>
    </xf>
    <xf numFmtId="0" fontId="8" fillId="5" borderId="57" xfId="0" applyFont="1" applyFill="1" applyBorder="1" applyAlignment="1">
      <alignment horizontal="right" vertical="center" wrapText="1"/>
    </xf>
    <xf numFmtId="3" fontId="20" fillId="5" borderId="56" xfId="0" applyNumberFormat="1" applyFont="1" applyFill="1" applyBorder="1" applyAlignment="1">
      <alignment horizontal="center" vertical="center"/>
    </xf>
    <xf numFmtId="3" fontId="20" fillId="5" borderId="57" xfId="0" applyNumberFormat="1" applyFont="1" applyFill="1" applyBorder="1" applyAlignment="1">
      <alignment horizontal="center" vertical="center"/>
    </xf>
    <xf numFmtId="3" fontId="7" fillId="4" borderId="0" xfId="0" applyNumberFormat="1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horizontal="center" vertical="center"/>
    </xf>
    <xf numFmtId="49" fontId="17" fillId="0" borderId="50" xfId="0" applyNumberFormat="1" applyFont="1" applyBorder="1" applyAlignment="1">
      <alignment horizontal="left" vertical="center" wrapText="1"/>
    </xf>
    <xf numFmtId="49" fontId="17" fillId="0" borderId="21" xfId="0" applyNumberFormat="1" applyFont="1" applyBorder="1" applyAlignment="1">
      <alignment horizontal="left" vertical="center" wrapText="1"/>
    </xf>
    <xf numFmtId="49" fontId="17" fillId="0" borderId="45" xfId="0" applyNumberFormat="1" applyFont="1" applyBorder="1" applyAlignment="1">
      <alignment horizontal="left" vertical="center" wrapText="1"/>
    </xf>
    <xf numFmtId="49" fontId="17" fillId="0" borderId="75" xfId="0" applyNumberFormat="1" applyFont="1" applyBorder="1" applyAlignment="1">
      <alignment horizontal="left" vertical="center" wrapText="1"/>
    </xf>
    <xf numFmtId="49" fontId="17" fillId="0" borderId="73" xfId="0" applyNumberFormat="1" applyFont="1" applyBorder="1" applyAlignment="1">
      <alignment horizontal="left" vertical="center" wrapText="1"/>
    </xf>
    <xf numFmtId="49" fontId="17" fillId="0" borderId="71" xfId="0" applyNumberFormat="1" applyFont="1" applyBorder="1" applyAlignment="1">
      <alignment horizontal="left" vertical="center" wrapText="1"/>
    </xf>
    <xf numFmtId="49" fontId="17" fillId="0" borderId="51" xfId="0" applyNumberFormat="1" applyFont="1" applyBorder="1" applyAlignment="1">
      <alignment horizontal="left" vertical="center" wrapText="1"/>
    </xf>
    <xf numFmtId="49" fontId="17" fillId="0" borderId="0" xfId="0" applyNumberFormat="1" applyFont="1" applyBorder="1" applyAlignment="1">
      <alignment horizontal="left" vertical="center" wrapText="1"/>
    </xf>
    <xf numFmtId="49" fontId="17" fillId="0" borderId="23" xfId="0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49" fontId="17" fillId="0" borderId="77" xfId="0" applyNumberFormat="1" applyFont="1" applyBorder="1" applyAlignment="1">
      <alignment horizontal="left" vertical="center" wrapText="1"/>
    </xf>
    <xf numFmtId="49" fontId="17" fillId="0" borderId="72" xfId="0" applyNumberFormat="1" applyFont="1" applyBorder="1" applyAlignment="1">
      <alignment horizontal="left" vertical="center" wrapText="1"/>
    </xf>
    <xf numFmtId="49" fontId="17" fillId="0" borderId="86" xfId="0" applyNumberFormat="1" applyFont="1" applyBorder="1" applyAlignment="1">
      <alignment horizontal="left" vertical="center" wrapText="1"/>
    </xf>
    <xf numFmtId="49" fontId="17" fillId="0" borderId="61" xfId="0" applyNumberFormat="1" applyFont="1" applyBorder="1" applyAlignment="1">
      <alignment horizontal="left" vertical="center" wrapText="1"/>
    </xf>
    <xf numFmtId="49" fontId="17" fillId="0" borderId="30" xfId="0" applyNumberFormat="1" applyFont="1" applyBorder="1" applyAlignment="1">
      <alignment horizontal="left" vertical="center" wrapText="1"/>
    </xf>
    <xf numFmtId="49" fontId="17" fillId="0" borderId="69" xfId="0" applyNumberFormat="1" applyFont="1" applyBorder="1" applyAlignment="1">
      <alignment horizontal="left" vertical="center" wrapText="1"/>
    </xf>
  </cellXfs>
  <cellStyles count="16">
    <cellStyle name="Excel Built-in Normal" xfId="5"/>
    <cellStyle name="Excel Built-in Normal 2" xfId="7"/>
    <cellStyle name="Heading" xfId="8"/>
    <cellStyle name="Heading1" xfId="9"/>
    <cellStyle name="Normal" xfId="0" builtinId="0"/>
    <cellStyle name="Normal 2" xfId="1"/>
    <cellStyle name="Normal 2 2" xfId="10"/>
    <cellStyle name="Normal 3" xfId="6"/>
    <cellStyle name="Normal 3 2" xfId="14"/>
    <cellStyle name="Normal 4" xfId="4"/>
    <cellStyle name="Normal 4 2" xfId="11"/>
    <cellStyle name="Normal 4 2 2" xfId="15"/>
    <cellStyle name="Normal 5" xfId="3"/>
    <cellStyle name="Percent" xfId="2" builtinId="5"/>
    <cellStyle name="Result" xfId="12"/>
    <cellStyle name="Result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8"/>
  <sheetViews>
    <sheetView showGridLines="0" topLeftCell="A61" workbookViewId="0">
      <selection activeCell="H62" sqref="H62:H63"/>
    </sheetView>
  </sheetViews>
  <sheetFormatPr defaultRowHeight="15.75" x14ac:dyDescent="0.25"/>
  <cols>
    <col min="1" max="1" width="3" style="13" customWidth="1"/>
    <col min="2" max="2" width="18.7109375" style="13" customWidth="1"/>
    <col min="3" max="3" width="69.7109375" style="13" customWidth="1"/>
    <col min="4" max="4" width="9.140625" style="13"/>
    <col min="5" max="6" width="15.7109375" style="13" customWidth="1"/>
    <col min="7" max="8" width="18.28515625" style="69" customWidth="1"/>
    <col min="9" max="9" width="16.5703125" style="206" customWidth="1"/>
    <col min="10" max="259" width="9.140625" style="13"/>
    <col min="260" max="260" width="3" style="13" customWidth="1"/>
    <col min="261" max="261" width="18.7109375" style="13" customWidth="1"/>
    <col min="262" max="262" width="69.7109375" style="13" customWidth="1"/>
    <col min="263" max="263" width="9.140625" style="13"/>
    <col min="264" max="265" width="15.7109375" style="13" customWidth="1"/>
    <col min="266" max="515" width="9.140625" style="13"/>
    <col min="516" max="516" width="3" style="13" customWidth="1"/>
    <col min="517" max="517" width="18.7109375" style="13" customWidth="1"/>
    <col min="518" max="518" width="69.7109375" style="13" customWidth="1"/>
    <col min="519" max="519" width="9.140625" style="13"/>
    <col min="520" max="521" width="15.7109375" style="13" customWidth="1"/>
    <col min="522" max="771" width="9.140625" style="13"/>
    <col min="772" max="772" width="3" style="13" customWidth="1"/>
    <col min="773" max="773" width="18.7109375" style="13" customWidth="1"/>
    <col min="774" max="774" width="69.7109375" style="13" customWidth="1"/>
    <col min="775" max="775" width="9.140625" style="13"/>
    <col min="776" max="777" width="15.7109375" style="13" customWidth="1"/>
    <col min="778" max="1027" width="9.140625" style="13"/>
    <col min="1028" max="1028" width="3" style="13" customWidth="1"/>
    <col min="1029" max="1029" width="18.7109375" style="13" customWidth="1"/>
    <col min="1030" max="1030" width="69.7109375" style="13" customWidth="1"/>
    <col min="1031" max="1031" width="9.140625" style="13"/>
    <col min="1032" max="1033" width="15.7109375" style="13" customWidth="1"/>
    <col min="1034" max="1283" width="9.140625" style="13"/>
    <col min="1284" max="1284" width="3" style="13" customWidth="1"/>
    <col min="1285" max="1285" width="18.7109375" style="13" customWidth="1"/>
    <col min="1286" max="1286" width="69.7109375" style="13" customWidth="1"/>
    <col min="1287" max="1287" width="9.140625" style="13"/>
    <col min="1288" max="1289" width="15.7109375" style="13" customWidth="1"/>
    <col min="1290" max="1539" width="9.140625" style="13"/>
    <col min="1540" max="1540" width="3" style="13" customWidth="1"/>
    <col min="1541" max="1541" width="18.7109375" style="13" customWidth="1"/>
    <col min="1542" max="1542" width="69.7109375" style="13" customWidth="1"/>
    <col min="1543" max="1543" width="9.140625" style="13"/>
    <col min="1544" max="1545" width="15.7109375" style="13" customWidth="1"/>
    <col min="1546" max="1795" width="9.140625" style="13"/>
    <col min="1796" max="1796" width="3" style="13" customWidth="1"/>
    <col min="1797" max="1797" width="18.7109375" style="13" customWidth="1"/>
    <col min="1798" max="1798" width="69.7109375" style="13" customWidth="1"/>
    <col min="1799" max="1799" width="9.140625" style="13"/>
    <col min="1800" max="1801" width="15.7109375" style="13" customWidth="1"/>
    <col min="1802" max="2051" width="9.140625" style="13"/>
    <col min="2052" max="2052" width="3" style="13" customWidth="1"/>
    <col min="2053" max="2053" width="18.7109375" style="13" customWidth="1"/>
    <col min="2054" max="2054" width="69.7109375" style="13" customWidth="1"/>
    <col min="2055" max="2055" width="9.140625" style="13"/>
    <col min="2056" max="2057" width="15.7109375" style="13" customWidth="1"/>
    <col min="2058" max="2307" width="9.140625" style="13"/>
    <col min="2308" max="2308" width="3" style="13" customWidth="1"/>
    <col min="2309" max="2309" width="18.7109375" style="13" customWidth="1"/>
    <col min="2310" max="2310" width="69.7109375" style="13" customWidth="1"/>
    <col min="2311" max="2311" width="9.140625" style="13"/>
    <col min="2312" max="2313" width="15.7109375" style="13" customWidth="1"/>
    <col min="2314" max="2563" width="9.140625" style="13"/>
    <col min="2564" max="2564" width="3" style="13" customWidth="1"/>
    <col min="2565" max="2565" width="18.7109375" style="13" customWidth="1"/>
    <col min="2566" max="2566" width="69.7109375" style="13" customWidth="1"/>
    <col min="2567" max="2567" width="9.140625" style="13"/>
    <col min="2568" max="2569" width="15.7109375" style="13" customWidth="1"/>
    <col min="2570" max="2819" width="9.140625" style="13"/>
    <col min="2820" max="2820" width="3" style="13" customWidth="1"/>
    <col min="2821" max="2821" width="18.7109375" style="13" customWidth="1"/>
    <col min="2822" max="2822" width="69.7109375" style="13" customWidth="1"/>
    <col min="2823" max="2823" width="9.140625" style="13"/>
    <col min="2824" max="2825" width="15.7109375" style="13" customWidth="1"/>
    <col min="2826" max="3075" width="9.140625" style="13"/>
    <col min="3076" max="3076" width="3" style="13" customWidth="1"/>
    <col min="3077" max="3077" width="18.7109375" style="13" customWidth="1"/>
    <col min="3078" max="3078" width="69.7109375" style="13" customWidth="1"/>
    <col min="3079" max="3079" width="9.140625" style="13"/>
    <col min="3080" max="3081" width="15.7109375" style="13" customWidth="1"/>
    <col min="3082" max="3331" width="9.140625" style="13"/>
    <col min="3332" max="3332" width="3" style="13" customWidth="1"/>
    <col min="3333" max="3333" width="18.7109375" style="13" customWidth="1"/>
    <col min="3334" max="3334" width="69.7109375" style="13" customWidth="1"/>
    <col min="3335" max="3335" width="9.140625" style="13"/>
    <col min="3336" max="3337" width="15.7109375" style="13" customWidth="1"/>
    <col min="3338" max="3587" width="9.140625" style="13"/>
    <col min="3588" max="3588" width="3" style="13" customWidth="1"/>
    <col min="3589" max="3589" width="18.7109375" style="13" customWidth="1"/>
    <col min="3590" max="3590" width="69.7109375" style="13" customWidth="1"/>
    <col min="3591" max="3591" width="9.140625" style="13"/>
    <col min="3592" max="3593" width="15.7109375" style="13" customWidth="1"/>
    <col min="3594" max="3843" width="9.140625" style="13"/>
    <col min="3844" max="3844" width="3" style="13" customWidth="1"/>
    <col min="3845" max="3845" width="18.7109375" style="13" customWidth="1"/>
    <col min="3846" max="3846" width="69.7109375" style="13" customWidth="1"/>
    <col min="3847" max="3847" width="9.140625" style="13"/>
    <col min="3848" max="3849" width="15.7109375" style="13" customWidth="1"/>
    <col min="3850" max="4099" width="9.140625" style="13"/>
    <col min="4100" max="4100" width="3" style="13" customWidth="1"/>
    <col min="4101" max="4101" width="18.7109375" style="13" customWidth="1"/>
    <col min="4102" max="4102" width="69.7109375" style="13" customWidth="1"/>
    <col min="4103" max="4103" width="9.140625" style="13"/>
    <col min="4104" max="4105" width="15.7109375" style="13" customWidth="1"/>
    <col min="4106" max="4355" width="9.140625" style="13"/>
    <col min="4356" max="4356" width="3" style="13" customWidth="1"/>
    <col min="4357" max="4357" width="18.7109375" style="13" customWidth="1"/>
    <col min="4358" max="4358" width="69.7109375" style="13" customWidth="1"/>
    <col min="4359" max="4359" width="9.140625" style="13"/>
    <col min="4360" max="4361" width="15.7109375" style="13" customWidth="1"/>
    <col min="4362" max="4611" width="9.140625" style="13"/>
    <col min="4612" max="4612" width="3" style="13" customWidth="1"/>
    <col min="4613" max="4613" width="18.7109375" style="13" customWidth="1"/>
    <col min="4614" max="4614" width="69.7109375" style="13" customWidth="1"/>
    <col min="4615" max="4615" width="9.140625" style="13"/>
    <col min="4616" max="4617" width="15.7109375" style="13" customWidth="1"/>
    <col min="4618" max="4867" width="9.140625" style="13"/>
    <col min="4868" max="4868" width="3" style="13" customWidth="1"/>
    <col min="4869" max="4869" width="18.7109375" style="13" customWidth="1"/>
    <col min="4870" max="4870" width="69.7109375" style="13" customWidth="1"/>
    <col min="4871" max="4871" width="9.140625" style="13"/>
    <col min="4872" max="4873" width="15.7109375" style="13" customWidth="1"/>
    <col min="4874" max="5123" width="9.140625" style="13"/>
    <col min="5124" max="5124" width="3" style="13" customWidth="1"/>
    <col min="5125" max="5125" width="18.7109375" style="13" customWidth="1"/>
    <col min="5126" max="5126" width="69.7109375" style="13" customWidth="1"/>
    <col min="5127" max="5127" width="9.140625" style="13"/>
    <col min="5128" max="5129" width="15.7109375" style="13" customWidth="1"/>
    <col min="5130" max="5379" width="9.140625" style="13"/>
    <col min="5380" max="5380" width="3" style="13" customWidth="1"/>
    <col min="5381" max="5381" width="18.7109375" style="13" customWidth="1"/>
    <col min="5382" max="5382" width="69.7109375" style="13" customWidth="1"/>
    <col min="5383" max="5383" width="9.140625" style="13"/>
    <col min="5384" max="5385" width="15.7109375" style="13" customWidth="1"/>
    <col min="5386" max="5635" width="9.140625" style="13"/>
    <col min="5636" max="5636" width="3" style="13" customWidth="1"/>
    <col min="5637" max="5637" width="18.7109375" style="13" customWidth="1"/>
    <col min="5638" max="5638" width="69.7109375" style="13" customWidth="1"/>
    <col min="5639" max="5639" width="9.140625" style="13"/>
    <col min="5640" max="5641" width="15.7109375" style="13" customWidth="1"/>
    <col min="5642" max="5891" width="9.140625" style="13"/>
    <col min="5892" max="5892" width="3" style="13" customWidth="1"/>
    <col min="5893" max="5893" width="18.7109375" style="13" customWidth="1"/>
    <col min="5894" max="5894" width="69.7109375" style="13" customWidth="1"/>
    <col min="5895" max="5895" width="9.140625" style="13"/>
    <col min="5896" max="5897" width="15.7109375" style="13" customWidth="1"/>
    <col min="5898" max="6147" width="9.140625" style="13"/>
    <col min="6148" max="6148" width="3" style="13" customWidth="1"/>
    <col min="6149" max="6149" width="18.7109375" style="13" customWidth="1"/>
    <col min="6150" max="6150" width="69.7109375" style="13" customWidth="1"/>
    <col min="6151" max="6151" width="9.140625" style="13"/>
    <col min="6152" max="6153" width="15.7109375" style="13" customWidth="1"/>
    <col min="6154" max="6403" width="9.140625" style="13"/>
    <col min="6404" max="6404" width="3" style="13" customWidth="1"/>
    <col min="6405" max="6405" width="18.7109375" style="13" customWidth="1"/>
    <col min="6406" max="6406" width="69.7109375" style="13" customWidth="1"/>
    <col min="6407" max="6407" width="9.140625" style="13"/>
    <col min="6408" max="6409" width="15.7109375" style="13" customWidth="1"/>
    <col min="6410" max="6659" width="9.140625" style="13"/>
    <col min="6660" max="6660" width="3" style="13" customWidth="1"/>
    <col min="6661" max="6661" width="18.7109375" style="13" customWidth="1"/>
    <col min="6662" max="6662" width="69.7109375" style="13" customWidth="1"/>
    <col min="6663" max="6663" width="9.140625" style="13"/>
    <col min="6664" max="6665" width="15.7109375" style="13" customWidth="1"/>
    <col min="6666" max="6915" width="9.140625" style="13"/>
    <col min="6916" max="6916" width="3" style="13" customWidth="1"/>
    <col min="6917" max="6917" width="18.7109375" style="13" customWidth="1"/>
    <col min="6918" max="6918" width="69.7109375" style="13" customWidth="1"/>
    <col min="6919" max="6919" width="9.140625" style="13"/>
    <col min="6920" max="6921" width="15.7109375" style="13" customWidth="1"/>
    <col min="6922" max="7171" width="9.140625" style="13"/>
    <col min="7172" max="7172" width="3" style="13" customWidth="1"/>
    <col min="7173" max="7173" width="18.7109375" style="13" customWidth="1"/>
    <col min="7174" max="7174" width="69.7109375" style="13" customWidth="1"/>
    <col min="7175" max="7175" width="9.140625" style="13"/>
    <col min="7176" max="7177" width="15.7109375" style="13" customWidth="1"/>
    <col min="7178" max="7427" width="9.140625" style="13"/>
    <col min="7428" max="7428" width="3" style="13" customWidth="1"/>
    <col min="7429" max="7429" width="18.7109375" style="13" customWidth="1"/>
    <col min="7430" max="7430" width="69.7109375" style="13" customWidth="1"/>
    <col min="7431" max="7431" width="9.140625" style="13"/>
    <col min="7432" max="7433" width="15.7109375" style="13" customWidth="1"/>
    <col min="7434" max="7683" width="9.140625" style="13"/>
    <col min="7684" max="7684" width="3" style="13" customWidth="1"/>
    <col min="7685" max="7685" width="18.7109375" style="13" customWidth="1"/>
    <col min="7686" max="7686" width="69.7109375" style="13" customWidth="1"/>
    <col min="7687" max="7687" width="9.140625" style="13"/>
    <col min="7688" max="7689" width="15.7109375" style="13" customWidth="1"/>
    <col min="7690" max="7939" width="9.140625" style="13"/>
    <col min="7940" max="7940" width="3" style="13" customWidth="1"/>
    <col min="7941" max="7941" width="18.7109375" style="13" customWidth="1"/>
    <col min="7942" max="7942" width="69.7109375" style="13" customWidth="1"/>
    <col min="7943" max="7943" width="9.140625" style="13"/>
    <col min="7944" max="7945" width="15.7109375" style="13" customWidth="1"/>
    <col min="7946" max="8195" width="9.140625" style="13"/>
    <col min="8196" max="8196" width="3" style="13" customWidth="1"/>
    <col min="8197" max="8197" width="18.7109375" style="13" customWidth="1"/>
    <col min="8198" max="8198" width="69.7109375" style="13" customWidth="1"/>
    <col min="8199" max="8199" width="9.140625" style="13"/>
    <col min="8200" max="8201" width="15.7109375" style="13" customWidth="1"/>
    <col min="8202" max="8451" width="9.140625" style="13"/>
    <col min="8452" max="8452" width="3" style="13" customWidth="1"/>
    <col min="8453" max="8453" width="18.7109375" style="13" customWidth="1"/>
    <col min="8454" max="8454" width="69.7109375" style="13" customWidth="1"/>
    <col min="8455" max="8455" width="9.140625" style="13"/>
    <col min="8456" max="8457" width="15.7109375" style="13" customWidth="1"/>
    <col min="8458" max="8707" width="9.140625" style="13"/>
    <col min="8708" max="8708" width="3" style="13" customWidth="1"/>
    <col min="8709" max="8709" width="18.7109375" style="13" customWidth="1"/>
    <col min="8710" max="8710" width="69.7109375" style="13" customWidth="1"/>
    <col min="8711" max="8711" width="9.140625" style="13"/>
    <col min="8712" max="8713" width="15.7109375" style="13" customWidth="1"/>
    <col min="8714" max="8963" width="9.140625" style="13"/>
    <col min="8964" max="8964" width="3" style="13" customWidth="1"/>
    <col min="8965" max="8965" width="18.7109375" style="13" customWidth="1"/>
    <col min="8966" max="8966" width="69.7109375" style="13" customWidth="1"/>
    <col min="8967" max="8967" width="9.140625" style="13"/>
    <col min="8968" max="8969" width="15.7109375" style="13" customWidth="1"/>
    <col min="8970" max="9219" width="9.140625" style="13"/>
    <col min="9220" max="9220" width="3" style="13" customWidth="1"/>
    <col min="9221" max="9221" width="18.7109375" style="13" customWidth="1"/>
    <col min="9222" max="9222" width="69.7109375" style="13" customWidth="1"/>
    <col min="9223" max="9223" width="9.140625" style="13"/>
    <col min="9224" max="9225" width="15.7109375" style="13" customWidth="1"/>
    <col min="9226" max="9475" width="9.140625" style="13"/>
    <col min="9476" max="9476" width="3" style="13" customWidth="1"/>
    <col min="9477" max="9477" width="18.7109375" style="13" customWidth="1"/>
    <col min="9478" max="9478" width="69.7109375" style="13" customWidth="1"/>
    <col min="9479" max="9479" width="9.140625" style="13"/>
    <col min="9480" max="9481" width="15.7109375" style="13" customWidth="1"/>
    <col min="9482" max="9731" width="9.140625" style="13"/>
    <col min="9732" max="9732" width="3" style="13" customWidth="1"/>
    <col min="9733" max="9733" width="18.7109375" style="13" customWidth="1"/>
    <col min="9734" max="9734" width="69.7109375" style="13" customWidth="1"/>
    <col min="9735" max="9735" width="9.140625" style="13"/>
    <col min="9736" max="9737" width="15.7109375" style="13" customWidth="1"/>
    <col min="9738" max="9987" width="9.140625" style="13"/>
    <col min="9988" max="9988" width="3" style="13" customWidth="1"/>
    <col min="9989" max="9989" width="18.7109375" style="13" customWidth="1"/>
    <col min="9990" max="9990" width="69.7109375" style="13" customWidth="1"/>
    <col min="9991" max="9991" width="9.140625" style="13"/>
    <col min="9992" max="9993" width="15.7109375" style="13" customWidth="1"/>
    <col min="9994" max="10243" width="9.140625" style="13"/>
    <col min="10244" max="10244" width="3" style="13" customWidth="1"/>
    <col min="10245" max="10245" width="18.7109375" style="13" customWidth="1"/>
    <col min="10246" max="10246" width="69.7109375" style="13" customWidth="1"/>
    <col min="10247" max="10247" width="9.140625" style="13"/>
    <col min="10248" max="10249" width="15.7109375" style="13" customWidth="1"/>
    <col min="10250" max="10499" width="9.140625" style="13"/>
    <col min="10500" max="10500" width="3" style="13" customWidth="1"/>
    <col min="10501" max="10501" width="18.7109375" style="13" customWidth="1"/>
    <col min="10502" max="10502" width="69.7109375" style="13" customWidth="1"/>
    <col min="10503" max="10503" width="9.140625" style="13"/>
    <col min="10504" max="10505" width="15.7109375" style="13" customWidth="1"/>
    <col min="10506" max="10755" width="9.140625" style="13"/>
    <col min="10756" max="10756" width="3" style="13" customWidth="1"/>
    <col min="10757" max="10757" width="18.7109375" style="13" customWidth="1"/>
    <col min="10758" max="10758" width="69.7109375" style="13" customWidth="1"/>
    <col min="10759" max="10759" width="9.140625" style="13"/>
    <col min="10760" max="10761" width="15.7109375" style="13" customWidth="1"/>
    <col min="10762" max="11011" width="9.140625" style="13"/>
    <col min="11012" max="11012" width="3" style="13" customWidth="1"/>
    <col min="11013" max="11013" width="18.7109375" style="13" customWidth="1"/>
    <col min="11014" max="11014" width="69.7109375" style="13" customWidth="1"/>
    <col min="11015" max="11015" width="9.140625" style="13"/>
    <col min="11016" max="11017" width="15.7109375" style="13" customWidth="1"/>
    <col min="11018" max="11267" width="9.140625" style="13"/>
    <col min="11268" max="11268" width="3" style="13" customWidth="1"/>
    <col min="11269" max="11269" width="18.7109375" style="13" customWidth="1"/>
    <col min="11270" max="11270" width="69.7109375" style="13" customWidth="1"/>
    <col min="11271" max="11271" width="9.140625" style="13"/>
    <col min="11272" max="11273" width="15.7109375" style="13" customWidth="1"/>
    <col min="11274" max="11523" width="9.140625" style="13"/>
    <col min="11524" max="11524" width="3" style="13" customWidth="1"/>
    <col min="11525" max="11525" width="18.7109375" style="13" customWidth="1"/>
    <col min="11526" max="11526" width="69.7109375" style="13" customWidth="1"/>
    <col min="11527" max="11527" width="9.140625" style="13"/>
    <col min="11528" max="11529" width="15.7109375" style="13" customWidth="1"/>
    <col min="11530" max="11779" width="9.140625" style="13"/>
    <col min="11780" max="11780" width="3" style="13" customWidth="1"/>
    <col min="11781" max="11781" width="18.7109375" style="13" customWidth="1"/>
    <col min="11782" max="11782" width="69.7109375" style="13" customWidth="1"/>
    <col min="11783" max="11783" width="9.140625" style="13"/>
    <col min="11784" max="11785" width="15.7109375" style="13" customWidth="1"/>
    <col min="11786" max="12035" width="9.140625" style="13"/>
    <col min="12036" max="12036" width="3" style="13" customWidth="1"/>
    <col min="12037" max="12037" width="18.7109375" style="13" customWidth="1"/>
    <col min="12038" max="12038" width="69.7109375" style="13" customWidth="1"/>
    <col min="12039" max="12039" width="9.140625" style="13"/>
    <col min="12040" max="12041" width="15.7109375" style="13" customWidth="1"/>
    <col min="12042" max="12291" width="9.140625" style="13"/>
    <col min="12292" max="12292" width="3" style="13" customWidth="1"/>
    <col min="12293" max="12293" width="18.7109375" style="13" customWidth="1"/>
    <col min="12294" max="12294" width="69.7109375" style="13" customWidth="1"/>
    <col min="12295" max="12295" width="9.140625" style="13"/>
    <col min="12296" max="12297" width="15.7109375" style="13" customWidth="1"/>
    <col min="12298" max="12547" width="9.140625" style="13"/>
    <col min="12548" max="12548" width="3" style="13" customWidth="1"/>
    <col min="12549" max="12549" width="18.7109375" style="13" customWidth="1"/>
    <col min="12550" max="12550" width="69.7109375" style="13" customWidth="1"/>
    <col min="12551" max="12551" width="9.140625" style="13"/>
    <col min="12552" max="12553" width="15.7109375" style="13" customWidth="1"/>
    <col min="12554" max="12803" width="9.140625" style="13"/>
    <col min="12804" max="12804" width="3" style="13" customWidth="1"/>
    <col min="12805" max="12805" width="18.7109375" style="13" customWidth="1"/>
    <col min="12806" max="12806" width="69.7109375" style="13" customWidth="1"/>
    <col min="12807" max="12807" width="9.140625" style="13"/>
    <col min="12808" max="12809" width="15.7109375" style="13" customWidth="1"/>
    <col min="12810" max="13059" width="9.140625" style="13"/>
    <col min="13060" max="13060" width="3" style="13" customWidth="1"/>
    <col min="13061" max="13061" width="18.7109375" style="13" customWidth="1"/>
    <col min="13062" max="13062" width="69.7109375" style="13" customWidth="1"/>
    <col min="13063" max="13063" width="9.140625" style="13"/>
    <col min="13064" max="13065" width="15.7109375" style="13" customWidth="1"/>
    <col min="13066" max="13315" width="9.140625" style="13"/>
    <col min="13316" max="13316" width="3" style="13" customWidth="1"/>
    <col min="13317" max="13317" width="18.7109375" style="13" customWidth="1"/>
    <col min="13318" max="13318" width="69.7109375" style="13" customWidth="1"/>
    <col min="13319" max="13319" width="9.140625" style="13"/>
    <col min="13320" max="13321" width="15.7109375" style="13" customWidth="1"/>
    <col min="13322" max="13571" width="9.140625" style="13"/>
    <col min="13572" max="13572" width="3" style="13" customWidth="1"/>
    <col min="13573" max="13573" width="18.7109375" style="13" customWidth="1"/>
    <col min="13574" max="13574" width="69.7109375" style="13" customWidth="1"/>
    <col min="13575" max="13575" width="9.140625" style="13"/>
    <col min="13576" max="13577" width="15.7109375" style="13" customWidth="1"/>
    <col min="13578" max="13827" width="9.140625" style="13"/>
    <col min="13828" max="13828" width="3" style="13" customWidth="1"/>
    <col min="13829" max="13829" width="18.7109375" style="13" customWidth="1"/>
    <col min="13830" max="13830" width="69.7109375" style="13" customWidth="1"/>
    <col min="13831" max="13831" width="9.140625" style="13"/>
    <col min="13832" max="13833" width="15.7109375" style="13" customWidth="1"/>
    <col min="13834" max="14083" width="9.140625" style="13"/>
    <col min="14084" max="14084" width="3" style="13" customWidth="1"/>
    <col min="14085" max="14085" width="18.7109375" style="13" customWidth="1"/>
    <col min="14086" max="14086" width="69.7109375" style="13" customWidth="1"/>
    <col min="14087" max="14087" width="9.140625" style="13"/>
    <col min="14088" max="14089" width="15.7109375" style="13" customWidth="1"/>
    <col min="14090" max="14339" width="9.140625" style="13"/>
    <col min="14340" max="14340" width="3" style="13" customWidth="1"/>
    <col min="14341" max="14341" width="18.7109375" style="13" customWidth="1"/>
    <col min="14342" max="14342" width="69.7109375" style="13" customWidth="1"/>
    <col min="14343" max="14343" width="9.140625" style="13"/>
    <col min="14344" max="14345" width="15.7109375" style="13" customWidth="1"/>
    <col min="14346" max="14595" width="9.140625" style="13"/>
    <col min="14596" max="14596" width="3" style="13" customWidth="1"/>
    <col min="14597" max="14597" width="18.7109375" style="13" customWidth="1"/>
    <col min="14598" max="14598" width="69.7109375" style="13" customWidth="1"/>
    <col min="14599" max="14599" width="9.140625" style="13"/>
    <col min="14600" max="14601" width="15.7109375" style="13" customWidth="1"/>
    <col min="14602" max="14851" width="9.140625" style="13"/>
    <col min="14852" max="14852" width="3" style="13" customWidth="1"/>
    <col min="14853" max="14853" width="18.7109375" style="13" customWidth="1"/>
    <col min="14854" max="14854" width="69.7109375" style="13" customWidth="1"/>
    <col min="14855" max="14855" width="9.140625" style="13"/>
    <col min="14856" max="14857" width="15.7109375" style="13" customWidth="1"/>
    <col min="14858" max="15107" width="9.140625" style="13"/>
    <col min="15108" max="15108" width="3" style="13" customWidth="1"/>
    <col min="15109" max="15109" width="18.7109375" style="13" customWidth="1"/>
    <col min="15110" max="15110" width="69.7109375" style="13" customWidth="1"/>
    <col min="15111" max="15111" width="9.140625" style="13"/>
    <col min="15112" max="15113" width="15.7109375" style="13" customWidth="1"/>
    <col min="15114" max="15363" width="9.140625" style="13"/>
    <col min="15364" max="15364" width="3" style="13" customWidth="1"/>
    <col min="15365" max="15365" width="18.7109375" style="13" customWidth="1"/>
    <col min="15366" max="15366" width="69.7109375" style="13" customWidth="1"/>
    <col min="15367" max="15367" width="9.140625" style="13"/>
    <col min="15368" max="15369" width="15.7109375" style="13" customWidth="1"/>
    <col min="15370" max="15619" width="9.140625" style="13"/>
    <col min="15620" max="15620" width="3" style="13" customWidth="1"/>
    <col min="15621" max="15621" width="18.7109375" style="13" customWidth="1"/>
    <col min="15622" max="15622" width="69.7109375" style="13" customWidth="1"/>
    <col min="15623" max="15623" width="9.140625" style="13"/>
    <col min="15624" max="15625" width="15.7109375" style="13" customWidth="1"/>
    <col min="15626" max="15875" width="9.140625" style="13"/>
    <col min="15876" max="15876" width="3" style="13" customWidth="1"/>
    <col min="15877" max="15877" width="18.7109375" style="13" customWidth="1"/>
    <col min="15878" max="15878" width="69.7109375" style="13" customWidth="1"/>
    <col min="15879" max="15879" width="9.140625" style="13"/>
    <col min="15880" max="15881" width="15.7109375" style="13" customWidth="1"/>
    <col min="15882" max="16131" width="9.140625" style="13"/>
    <col min="16132" max="16132" width="3" style="13" customWidth="1"/>
    <col min="16133" max="16133" width="18.7109375" style="13" customWidth="1"/>
    <col min="16134" max="16134" width="69.7109375" style="13" customWidth="1"/>
    <col min="16135" max="16135" width="9.140625" style="13"/>
    <col min="16136" max="16137" width="15.7109375" style="13" customWidth="1"/>
    <col min="16138" max="16384" width="9.140625" style="13"/>
  </cols>
  <sheetData>
    <row r="1" spans="1:11" x14ac:dyDescent="0.25">
      <c r="F1" s="324"/>
      <c r="H1" s="218"/>
      <c r="I1" s="218" t="s">
        <v>669</v>
      </c>
      <c r="J1" s="325"/>
      <c r="K1" s="325"/>
    </row>
    <row r="2" spans="1:11" ht="20.25" customHeight="1" x14ac:dyDescent="0.25">
      <c r="B2" s="494" t="s">
        <v>577</v>
      </c>
      <c r="C2" s="494"/>
      <c r="D2" s="494"/>
      <c r="E2" s="494"/>
      <c r="F2" s="494"/>
      <c r="G2" s="494"/>
      <c r="H2" s="494"/>
      <c r="I2" s="494"/>
    </row>
    <row r="3" spans="1:11" ht="19.5" customHeight="1" x14ac:dyDescent="0.25">
      <c r="B3" s="494" t="s">
        <v>826</v>
      </c>
      <c r="C3" s="494"/>
      <c r="D3" s="494"/>
      <c r="E3" s="494"/>
      <c r="F3" s="494"/>
      <c r="G3" s="494"/>
      <c r="H3" s="494"/>
      <c r="I3" s="494"/>
    </row>
    <row r="4" spans="1:11" ht="12" customHeight="1" x14ac:dyDescent="0.25">
      <c r="B4" s="326"/>
      <c r="C4" s="326"/>
      <c r="D4" s="326"/>
      <c r="E4" s="326"/>
      <c r="F4" s="326"/>
      <c r="G4" s="206"/>
      <c r="H4" s="207"/>
      <c r="I4" s="207"/>
    </row>
    <row r="5" spans="1:11" ht="12" customHeight="1" thickBot="1" x14ac:dyDescent="0.3">
      <c r="B5" s="163"/>
      <c r="C5" s="163"/>
      <c r="D5" s="163"/>
      <c r="E5" s="326"/>
      <c r="F5" s="326"/>
      <c r="G5" s="206"/>
      <c r="H5" s="207"/>
      <c r="I5" s="207" t="s">
        <v>126</v>
      </c>
    </row>
    <row r="6" spans="1:11" ht="29.25" customHeight="1" x14ac:dyDescent="0.25">
      <c r="B6" s="495" t="s">
        <v>58</v>
      </c>
      <c r="C6" s="507" t="s">
        <v>59</v>
      </c>
      <c r="D6" s="505" t="s">
        <v>82</v>
      </c>
      <c r="E6" s="497" t="s">
        <v>794</v>
      </c>
      <c r="F6" s="499" t="s">
        <v>795</v>
      </c>
      <c r="G6" s="511" t="s">
        <v>827</v>
      </c>
      <c r="H6" s="512"/>
      <c r="I6" s="509" t="s">
        <v>828</v>
      </c>
    </row>
    <row r="7" spans="1:11" ht="24.75" customHeight="1" x14ac:dyDescent="0.25">
      <c r="A7" s="16"/>
      <c r="B7" s="496"/>
      <c r="C7" s="508"/>
      <c r="D7" s="506"/>
      <c r="E7" s="498"/>
      <c r="F7" s="500"/>
      <c r="G7" s="288" t="s">
        <v>65</v>
      </c>
      <c r="H7" s="355" t="s">
        <v>44</v>
      </c>
      <c r="I7" s="510"/>
    </row>
    <row r="8" spans="1:11" ht="16.5" customHeight="1" thickBot="1" x14ac:dyDescent="0.3">
      <c r="A8" s="83"/>
      <c r="B8" s="327">
        <v>1</v>
      </c>
      <c r="C8" s="239">
        <v>2</v>
      </c>
      <c r="D8" s="328">
        <v>3</v>
      </c>
      <c r="E8" s="238">
        <v>4</v>
      </c>
      <c r="F8" s="328">
        <v>5</v>
      </c>
      <c r="G8" s="216">
        <v>6</v>
      </c>
      <c r="H8" s="356">
        <v>7</v>
      </c>
      <c r="I8" s="217">
        <v>8</v>
      </c>
    </row>
    <row r="9" spans="1:11" ht="20.100000000000001" customHeight="1" x14ac:dyDescent="0.25">
      <c r="A9" s="83"/>
      <c r="B9" s="488"/>
      <c r="C9" s="346" t="s">
        <v>578</v>
      </c>
      <c r="D9" s="490">
        <v>1001</v>
      </c>
      <c r="E9" s="492">
        <f>+E11+E14+E17+E18-E19+E20+E21</f>
        <v>588579</v>
      </c>
      <c r="F9" s="492">
        <f>+F11+F14+F17+F18-F19+F20+F21</f>
        <v>687000</v>
      </c>
      <c r="G9" s="501">
        <f>+G11+G14+G17+G18-G19+G20+G21</f>
        <v>337000</v>
      </c>
      <c r="H9" s="492">
        <f>+H11+H14+H17+H18-H19+H20+H21</f>
        <v>250720</v>
      </c>
      <c r="I9" s="503">
        <v>0.74</v>
      </c>
    </row>
    <row r="10" spans="1:11" ht="13.5" customHeight="1" x14ac:dyDescent="0.25">
      <c r="A10" s="83"/>
      <c r="B10" s="489"/>
      <c r="C10" s="347" t="s">
        <v>579</v>
      </c>
      <c r="D10" s="491"/>
      <c r="E10" s="493"/>
      <c r="F10" s="493"/>
      <c r="G10" s="502"/>
      <c r="H10" s="493"/>
      <c r="I10" s="504"/>
    </row>
    <row r="11" spans="1:11" ht="20.100000000000001" customHeight="1" x14ac:dyDescent="0.25">
      <c r="A11" s="83"/>
      <c r="B11" s="329">
        <v>60</v>
      </c>
      <c r="C11" s="229" t="s">
        <v>580</v>
      </c>
      <c r="D11" s="330">
        <v>1002</v>
      </c>
      <c r="E11" s="418">
        <f>+E12+E13</f>
        <v>0</v>
      </c>
      <c r="F11" s="418">
        <f>+F12+F13</f>
        <v>0</v>
      </c>
      <c r="G11" s="480">
        <f>+G12+G13</f>
        <v>0</v>
      </c>
      <c r="H11" s="418">
        <f>+H12+H13</f>
        <v>0</v>
      </c>
      <c r="I11" s="230"/>
    </row>
    <row r="12" spans="1:11" ht="20.100000000000001" customHeight="1" x14ac:dyDescent="0.25">
      <c r="A12" s="83"/>
      <c r="B12" s="329" t="s">
        <v>581</v>
      </c>
      <c r="C12" s="229" t="s">
        <v>582</v>
      </c>
      <c r="D12" s="330">
        <v>1003</v>
      </c>
      <c r="E12" s="332"/>
      <c r="F12" s="418"/>
      <c r="G12" s="424"/>
      <c r="H12" s="333"/>
      <c r="I12" s="230"/>
    </row>
    <row r="13" spans="1:11" ht="20.100000000000001" customHeight="1" x14ac:dyDescent="0.25">
      <c r="A13" s="83"/>
      <c r="B13" s="329" t="s">
        <v>583</v>
      </c>
      <c r="C13" s="229" t="s">
        <v>584</v>
      </c>
      <c r="D13" s="330">
        <v>1004</v>
      </c>
      <c r="E13" s="332"/>
      <c r="F13" s="418"/>
      <c r="G13" s="424"/>
      <c r="H13" s="333"/>
      <c r="I13" s="230"/>
    </row>
    <row r="14" spans="1:11" ht="20.100000000000001" customHeight="1" x14ac:dyDescent="0.25">
      <c r="A14" s="83"/>
      <c r="B14" s="329">
        <v>61</v>
      </c>
      <c r="C14" s="229" t="s">
        <v>585</v>
      </c>
      <c r="D14" s="330">
        <v>1005</v>
      </c>
      <c r="E14" s="418">
        <f>+E15+E16</f>
        <v>569171</v>
      </c>
      <c r="F14" s="418">
        <f>+F15+F16</f>
        <v>665500</v>
      </c>
      <c r="G14" s="418">
        <f>+G15+G16</f>
        <v>326000</v>
      </c>
      <c r="H14" s="418">
        <f>+H15+H16</f>
        <v>243687</v>
      </c>
      <c r="I14" s="230">
        <v>0.75</v>
      </c>
    </row>
    <row r="15" spans="1:11" ht="20.100000000000001" customHeight="1" x14ac:dyDescent="0.25">
      <c r="A15" s="83"/>
      <c r="B15" s="329" t="s">
        <v>586</v>
      </c>
      <c r="C15" s="229" t="s">
        <v>587</v>
      </c>
      <c r="D15" s="330">
        <v>1006</v>
      </c>
      <c r="E15" s="332">
        <v>569171</v>
      </c>
      <c r="F15" s="418">
        <v>665500</v>
      </c>
      <c r="G15" s="424">
        <v>326000</v>
      </c>
      <c r="H15" s="333">
        <v>243687</v>
      </c>
      <c r="I15" s="230">
        <v>0.75</v>
      </c>
    </row>
    <row r="16" spans="1:11" ht="20.100000000000001" customHeight="1" x14ac:dyDescent="0.25">
      <c r="A16" s="83"/>
      <c r="B16" s="329" t="s">
        <v>588</v>
      </c>
      <c r="C16" s="229" t="s">
        <v>589</v>
      </c>
      <c r="D16" s="330">
        <v>1007</v>
      </c>
      <c r="E16" s="332"/>
      <c r="F16" s="418"/>
      <c r="G16" s="424"/>
      <c r="H16" s="333"/>
      <c r="I16" s="230"/>
    </row>
    <row r="17" spans="1:9" ht="20.100000000000001" customHeight="1" x14ac:dyDescent="0.25">
      <c r="A17" s="83"/>
      <c r="B17" s="329">
        <v>62</v>
      </c>
      <c r="C17" s="229" t="s">
        <v>590</v>
      </c>
      <c r="D17" s="330">
        <v>1008</v>
      </c>
      <c r="E17" s="332">
        <v>8415</v>
      </c>
      <c r="F17" s="418">
        <v>10000</v>
      </c>
      <c r="G17" s="424">
        <v>5000</v>
      </c>
      <c r="H17" s="333">
        <v>3391</v>
      </c>
      <c r="I17" s="230">
        <v>0.68</v>
      </c>
    </row>
    <row r="18" spans="1:9" ht="20.100000000000001" customHeight="1" x14ac:dyDescent="0.25">
      <c r="A18" s="83"/>
      <c r="B18" s="329">
        <v>630</v>
      </c>
      <c r="C18" s="229" t="s">
        <v>591</v>
      </c>
      <c r="D18" s="330">
        <v>1009</v>
      </c>
      <c r="E18" s="332"/>
      <c r="F18" s="418"/>
      <c r="G18" s="424"/>
      <c r="H18" s="333"/>
      <c r="I18" s="230"/>
    </row>
    <row r="19" spans="1:9" ht="20.100000000000001" customHeight="1" x14ac:dyDescent="0.25">
      <c r="A19" s="83"/>
      <c r="B19" s="329">
        <v>631</v>
      </c>
      <c r="C19" s="229" t="s">
        <v>592</v>
      </c>
      <c r="D19" s="330">
        <v>1010</v>
      </c>
      <c r="E19" s="332"/>
      <c r="F19" s="418"/>
      <c r="G19" s="424"/>
      <c r="H19" s="333"/>
      <c r="I19" s="230"/>
    </row>
    <row r="20" spans="1:9" ht="20.100000000000001" customHeight="1" x14ac:dyDescent="0.25">
      <c r="A20" s="83"/>
      <c r="B20" s="329" t="s">
        <v>593</v>
      </c>
      <c r="C20" s="229" t="s">
        <v>594</v>
      </c>
      <c r="D20" s="330">
        <v>1011</v>
      </c>
      <c r="E20" s="332">
        <v>10993</v>
      </c>
      <c r="F20" s="418">
        <v>11500</v>
      </c>
      <c r="G20" s="424">
        <v>6000</v>
      </c>
      <c r="H20" s="333">
        <v>3642</v>
      </c>
      <c r="I20" s="230">
        <v>0.61</v>
      </c>
    </row>
    <row r="21" spans="1:9" ht="25.5" customHeight="1" x14ac:dyDescent="0.25">
      <c r="A21" s="83"/>
      <c r="B21" s="329" t="s">
        <v>595</v>
      </c>
      <c r="C21" s="229" t="s">
        <v>596</v>
      </c>
      <c r="D21" s="330">
        <v>1012</v>
      </c>
      <c r="E21" s="332"/>
      <c r="F21" s="418"/>
      <c r="G21" s="424"/>
      <c r="H21" s="333"/>
      <c r="I21" s="230"/>
    </row>
    <row r="22" spans="1:9" ht="20.100000000000001" customHeight="1" x14ac:dyDescent="0.25">
      <c r="A22" s="83"/>
      <c r="B22" s="348"/>
      <c r="C22" s="349" t="s">
        <v>597</v>
      </c>
      <c r="D22" s="350">
        <v>1013</v>
      </c>
      <c r="E22" s="418">
        <f>+E23+E24+E25+E29+E30+E31+E32+E33</f>
        <v>537516</v>
      </c>
      <c r="F22" s="418">
        <f>+F23+F24+F25+F29+F30+F31+F32+F33</f>
        <v>684451</v>
      </c>
      <c r="G22" s="424">
        <f>+G23+G24+G25+G29+G30+G31+G32+G33</f>
        <v>335959</v>
      </c>
      <c r="H22" s="418">
        <f>+H23+H24+H25+H29+H30+H31+H32+H33</f>
        <v>259706</v>
      </c>
      <c r="I22" s="353">
        <v>0.77</v>
      </c>
    </row>
    <row r="23" spans="1:9" ht="20.100000000000001" customHeight="1" x14ac:dyDescent="0.25">
      <c r="A23" s="83"/>
      <c r="B23" s="329">
        <v>50</v>
      </c>
      <c r="C23" s="229" t="s">
        <v>598</v>
      </c>
      <c r="D23" s="330">
        <v>1014</v>
      </c>
      <c r="E23" s="332"/>
      <c r="F23" s="418"/>
      <c r="G23" s="424"/>
      <c r="H23" s="333"/>
      <c r="I23" s="230"/>
    </row>
    <row r="24" spans="1:9" ht="20.100000000000001" customHeight="1" x14ac:dyDescent="0.25">
      <c r="A24" s="83"/>
      <c r="B24" s="329">
        <v>51</v>
      </c>
      <c r="C24" s="229" t="s">
        <v>599</v>
      </c>
      <c r="D24" s="330">
        <v>1015</v>
      </c>
      <c r="E24" s="332">
        <v>178288</v>
      </c>
      <c r="F24" s="418">
        <v>213260</v>
      </c>
      <c r="G24" s="424">
        <v>105000</v>
      </c>
      <c r="H24" s="333">
        <v>64802</v>
      </c>
      <c r="I24" s="230">
        <v>0.62</v>
      </c>
    </row>
    <row r="25" spans="1:9" ht="25.5" customHeight="1" x14ac:dyDescent="0.25">
      <c r="A25" s="83"/>
      <c r="B25" s="329">
        <v>52</v>
      </c>
      <c r="C25" s="229" t="s">
        <v>600</v>
      </c>
      <c r="D25" s="330">
        <v>1016</v>
      </c>
      <c r="E25" s="418">
        <f>+E26+E27+E28</f>
        <v>238432</v>
      </c>
      <c r="F25" s="418">
        <f>+F26+F27+F28</f>
        <v>319954</v>
      </c>
      <c r="G25" s="424">
        <f>+G26+G27+G28</f>
        <v>158459</v>
      </c>
      <c r="H25" s="418">
        <f>+H26+H27+H28</f>
        <v>133045</v>
      </c>
      <c r="I25" s="230">
        <v>0.84</v>
      </c>
    </row>
    <row r="26" spans="1:9" ht="20.100000000000001" customHeight="1" x14ac:dyDescent="0.25">
      <c r="A26" s="83"/>
      <c r="B26" s="329">
        <v>520</v>
      </c>
      <c r="C26" s="229" t="s">
        <v>601</v>
      </c>
      <c r="D26" s="330">
        <v>1017</v>
      </c>
      <c r="E26" s="332">
        <v>145112</v>
      </c>
      <c r="F26" s="418">
        <v>199400</v>
      </c>
      <c r="G26" s="424">
        <v>97477</v>
      </c>
      <c r="H26" s="333">
        <v>82076</v>
      </c>
      <c r="I26" s="230">
        <v>0.84</v>
      </c>
    </row>
    <row r="27" spans="1:9" ht="20.100000000000001" customHeight="1" x14ac:dyDescent="0.25">
      <c r="A27" s="83"/>
      <c r="B27" s="329">
        <v>521</v>
      </c>
      <c r="C27" s="229" t="s">
        <v>602</v>
      </c>
      <c r="D27" s="330">
        <v>1018</v>
      </c>
      <c r="E27" s="332">
        <v>22044</v>
      </c>
      <c r="F27" s="418">
        <v>30209</v>
      </c>
      <c r="G27" s="424">
        <v>14767</v>
      </c>
      <c r="H27" s="333">
        <v>12467</v>
      </c>
      <c r="I27" s="230">
        <v>0.84</v>
      </c>
    </row>
    <row r="28" spans="1:9" ht="20.100000000000001" customHeight="1" x14ac:dyDescent="0.25">
      <c r="A28" s="83"/>
      <c r="B28" s="329" t="s">
        <v>603</v>
      </c>
      <c r="C28" s="229" t="s">
        <v>604</v>
      </c>
      <c r="D28" s="330">
        <v>1019</v>
      </c>
      <c r="E28" s="332">
        <v>71276</v>
      </c>
      <c r="F28" s="418">
        <v>90345</v>
      </c>
      <c r="G28" s="424">
        <v>46215</v>
      </c>
      <c r="H28" s="333">
        <v>38502</v>
      </c>
      <c r="I28" s="230">
        <v>0.83</v>
      </c>
    </row>
    <row r="29" spans="1:9" ht="20.100000000000001" customHeight="1" x14ac:dyDescent="0.25">
      <c r="A29" s="83"/>
      <c r="B29" s="329">
        <v>540</v>
      </c>
      <c r="C29" s="229" t="s">
        <v>605</v>
      </c>
      <c r="D29" s="330">
        <v>1020</v>
      </c>
      <c r="E29" s="332">
        <v>43036</v>
      </c>
      <c r="F29" s="418">
        <v>45000</v>
      </c>
      <c r="G29" s="424">
        <v>22500</v>
      </c>
      <c r="H29" s="333">
        <v>22291</v>
      </c>
      <c r="I29" s="230">
        <v>0.99</v>
      </c>
    </row>
    <row r="30" spans="1:9" ht="25.5" customHeight="1" x14ac:dyDescent="0.25">
      <c r="A30" s="83"/>
      <c r="B30" s="329" t="s">
        <v>606</v>
      </c>
      <c r="C30" s="229" t="s">
        <v>607</v>
      </c>
      <c r="D30" s="330">
        <v>1021</v>
      </c>
      <c r="E30" s="332">
        <v>2817</v>
      </c>
      <c r="F30" s="418"/>
      <c r="G30" s="424"/>
      <c r="H30" s="333"/>
      <c r="I30" s="230"/>
    </row>
    <row r="31" spans="1:9" ht="20.100000000000001" customHeight="1" x14ac:dyDescent="0.25">
      <c r="A31" s="83"/>
      <c r="B31" s="329">
        <v>53</v>
      </c>
      <c r="C31" s="229" t="s">
        <v>608</v>
      </c>
      <c r="D31" s="330">
        <v>1022</v>
      </c>
      <c r="E31" s="332">
        <v>55368</v>
      </c>
      <c r="F31" s="418">
        <v>73125</v>
      </c>
      <c r="G31" s="424">
        <v>36000</v>
      </c>
      <c r="H31" s="333">
        <v>27597</v>
      </c>
      <c r="I31" s="230">
        <v>0.77</v>
      </c>
    </row>
    <row r="32" spans="1:9" ht="20.100000000000001" customHeight="1" x14ac:dyDescent="0.25">
      <c r="A32" s="83"/>
      <c r="B32" s="329" t="s">
        <v>609</v>
      </c>
      <c r="C32" s="229" t="s">
        <v>610</v>
      </c>
      <c r="D32" s="330">
        <v>1023</v>
      </c>
      <c r="E32" s="332"/>
      <c r="F32" s="418">
        <v>1000</v>
      </c>
      <c r="G32" s="424"/>
      <c r="H32" s="333"/>
      <c r="I32" s="230"/>
    </row>
    <row r="33" spans="1:9" ht="20.100000000000001" customHeight="1" x14ac:dyDescent="0.25">
      <c r="A33" s="83"/>
      <c r="B33" s="329">
        <v>55</v>
      </c>
      <c r="C33" s="229" t="s">
        <v>611</v>
      </c>
      <c r="D33" s="330">
        <v>1024</v>
      </c>
      <c r="E33" s="332">
        <v>19575</v>
      </c>
      <c r="F33" s="418">
        <v>32112</v>
      </c>
      <c r="G33" s="424">
        <v>14000</v>
      </c>
      <c r="H33" s="333">
        <v>11971</v>
      </c>
      <c r="I33" s="230">
        <v>0.86</v>
      </c>
    </row>
    <row r="34" spans="1:9" ht="20.100000000000001" customHeight="1" x14ac:dyDescent="0.25">
      <c r="A34" s="83"/>
      <c r="B34" s="348"/>
      <c r="C34" s="349" t="s">
        <v>612</v>
      </c>
      <c r="D34" s="350">
        <v>1025</v>
      </c>
      <c r="E34" s="418">
        <f>+IF(E9-E22&gt;=0,E9-E22,0)</f>
        <v>51063</v>
      </c>
      <c r="F34" s="418">
        <f>+IF(F9-F22&gt;=0,F9-F22,0)</f>
        <v>2549</v>
      </c>
      <c r="G34" s="424">
        <f>+IF(G9-G22&gt;=0,G9-G22,0)</f>
        <v>1041</v>
      </c>
      <c r="H34" s="418">
        <f>+IF(H9-H22&gt;=0,H9-H22,0)</f>
        <v>0</v>
      </c>
      <c r="I34" s="353"/>
    </row>
    <row r="35" spans="1:9" ht="20.100000000000001" customHeight="1" x14ac:dyDescent="0.25">
      <c r="A35" s="83"/>
      <c r="B35" s="348"/>
      <c r="C35" s="349" t="s">
        <v>613</v>
      </c>
      <c r="D35" s="350">
        <v>1026</v>
      </c>
      <c r="E35" s="418">
        <f>+IF(E22-E9&gt;=0,E22-E9,0)</f>
        <v>0</v>
      </c>
      <c r="F35" s="418">
        <f>+IF(F22-F9&gt;=0,F22-F9,0)</f>
        <v>0</v>
      </c>
      <c r="G35" s="424">
        <f>+IF(G22-G9&gt;=0,G22-G9,0)</f>
        <v>0</v>
      </c>
      <c r="H35" s="418">
        <f>+IF(H22-H9&gt;=0,H22-H9,0)</f>
        <v>8986</v>
      </c>
      <c r="I35" s="353"/>
    </row>
    <row r="36" spans="1:9" ht="20.100000000000001" customHeight="1" x14ac:dyDescent="0.25">
      <c r="A36" s="83"/>
      <c r="B36" s="489"/>
      <c r="C36" s="354" t="s">
        <v>614</v>
      </c>
      <c r="D36" s="491">
        <v>1027</v>
      </c>
      <c r="E36" s="513">
        <f>+E38+E39+E40+E41</f>
        <v>8152</v>
      </c>
      <c r="F36" s="513">
        <f>+F38+F39+F40+F41</f>
        <v>10000</v>
      </c>
      <c r="G36" s="521">
        <f>+G38+G39+G40+G41</f>
        <v>5000</v>
      </c>
      <c r="H36" s="513">
        <f>+H38+H39+H40+H41</f>
        <v>4075</v>
      </c>
      <c r="I36" s="503">
        <v>0.82</v>
      </c>
    </row>
    <row r="37" spans="1:9" ht="14.25" customHeight="1" x14ac:dyDescent="0.25">
      <c r="A37" s="83"/>
      <c r="B37" s="489"/>
      <c r="C37" s="347" t="s">
        <v>615</v>
      </c>
      <c r="D37" s="491"/>
      <c r="E37" s="514"/>
      <c r="F37" s="514"/>
      <c r="G37" s="522"/>
      <c r="H37" s="514"/>
      <c r="I37" s="504"/>
    </row>
    <row r="38" spans="1:9" ht="24" customHeight="1" x14ac:dyDescent="0.25">
      <c r="A38" s="83"/>
      <c r="B38" s="329" t="s">
        <v>616</v>
      </c>
      <c r="C38" s="229" t="s">
        <v>617</v>
      </c>
      <c r="D38" s="330">
        <v>1028</v>
      </c>
      <c r="E38" s="332"/>
      <c r="F38" s="418"/>
      <c r="G38" s="424"/>
      <c r="H38" s="333"/>
      <c r="I38" s="230"/>
    </row>
    <row r="39" spans="1:9" ht="20.100000000000001" customHeight="1" x14ac:dyDescent="0.25">
      <c r="A39" s="83"/>
      <c r="B39" s="329">
        <v>662</v>
      </c>
      <c r="C39" s="229" t="s">
        <v>618</v>
      </c>
      <c r="D39" s="330">
        <v>1029</v>
      </c>
      <c r="E39" s="332">
        <v>8138</v>
      </c>
      <c r="F39" s="418">
        <v>10000</v>
      </c>
      <c r="G39" s="424">
        <v>5000</v>
      </c>
      <c r="H39" s="333">
        <v>4075</v>
      </c>
      <c r="I39" s="230">
        <v>0.82</v>
      </c>
    </row>
    <row r="40" spans="1:9" ht="20.100000000000001" customHeight="1" x14ac:dyDescent="0.25">
      <c r="A40" s="83"/>
      <c r="B40" s="329" t="s">
        <v>124</v>
      </c>
      <c r="C40" s="229" t="s">
        <v>619</v>
      </c>
      <c r="D40" s="330">
        <v>1030</v>
      </c>
      <c r="E40" s="332">
        <v>14</v>
      </c>
      <c r="F40" s="418"/>
      <c r="G40" s="424"/>
      <c r="H40" s="333"/>
      <c r="I40" s="230"/>
    </row>
    <row r="41" spans="1:9" ht="20.100000000000001" customHeight="1" x14ac:dyDescent="0.25">
      <c r="A41" s="83"/>
      <c r="B41" s="329" t="s">
        <v>620</v>
      </c>
      <c r="C41" s="229" t="s">
        <v>621</v>
      </c>
      <c r="D41" s="330">
        <v>1031</v>
      </c>
      <c r="E41" s="332"/>
      <c r="F41" s="418"/>
      <c r="G41" s="424"/>
      <c r="H41" s="333"/>
      <c r="I41" s="230"/>
    </row>
    <row r="42" spans="1:9" ht="20.100000000000001" customHeight="1" x14ac:dyDescent="0.25">
      <c r="A42" s="83"/>
      <c r="B42" s="489"/>
      <c r="C42" s="354" t="s">
        <v>622</v>
      </c>
      <c r="D42" s="491">
        <v>1032</v>
      </c>
      <c r="E42" s="513">
        <f>+E44+E45+E46+E47</f>
        <v>1471</v>
      </c>
      <c r="F42" s="513">
        <f>+F44+F45+F46+F47</f>
        <v>4400</v>
      </c>
      <c r="G42" s="521">
        <f>+G44+G45+G46+G47</f>
        <v>800</v>
      </c>
      <c r="H42" s="513">
        <f>+H44+H45+H46+H47</f>
        <v>306</v>
      </c>
      <c r="I42" s="503">
        <v>0.38</v>
      </c>
    </row>
    <row r="43" spans="1:9" ht="20.100000000000001" customHeight="1" x14ac:dyDescent="0.25">
      <c r="A43" s="83"/>
      <c r="B43" s="489"/>
      <c r="C43" s="347" t="s">
        <v>623</v>
      </c>
      <c r="D43" s="491"/>
      <c r="E43" s="514"/>
      <c r="F43" s="514"/>
      <c r="G43" s="522"/>
      <c r="H43" s="514"/>
      <c r="I43" s="504"/>
    </row>
    <row r="44" spans="1:9" ht="27.75" customHeight="1" x14ac:dyDescent="0.25">
      <c r="A44" s="83"/>
      <c r="B44" s="329" t="s">
        <v>624</v>
      </c>
      <c r="C44" s="229" t="s">
        <v>625</v>
      </c>
      <c r="D44" s="330">
        <v>1033</v>
      </c>
      <c r="E44" s="332"/>
      <c r="F44" s="418"/>
      <c r="G44" s="424"/>
      <c r="H44" s="333"/>
      <c r="I44" s="230"/>
    </row>
    <row r="45" spans="1:9" ht="20.100000000000001" customHeight="1" x14ac:dyDescent="0.25">
      <c r="A45" s="83"/>
      <c r="B45" s="329">
        <v>562</v>
      </c>
      <c r="C45" s="229" t="s">
        <v>626</v>
      </c>
      <c r="D45" s="330">
        <v>1034</v>
      </c>
      <c r="E45" s="332">
        <v>1471</v>
      </c>
      <c r="F45" s="418">
        <v>4100</v>
      </c>
      <c r="G45" s="424">
        <v>600</v>
      </c>
      <c r="H45" s="333">
        <v>206</v>
      </c>
      <c r="I45" s="230">
        <v>0.34</v>
      </c>
    </row>
    <row r="46" spans="1:9" ht="20.100000000000001" customHeight="1" x14ac:dyDescent="0.25">
      <c r="A46" s="83"/>
      <c r="B46" s="329" t="s">
        <v>125</v>
      </c>
      <c r="C46" s="229" t="s">
        <v>627</v>
      </c>
      <c r="D46" s="330">
        <v>1035</v>
      </c>
      <c r="E46" s="332"/>
      <c r="F46" s="418">
        <v>200</v>
      </c>
      <c r="G46" s="424">
        <v>100</v>
      </c>
      <c r="H46" s="333"/>
      <c r="I46" s="230"/>
    </row>
    <row r="47" spans="1:9" ht="20.100000000000001" customHeight="1" x14ac:dyDescent="0.25">
      <c r="A47" s="83"/>
      <c r="B47" s="329" t="s">
        <v>628</v>
      </c>
      <c r="C47" s="229" t="s">
        <v>629</v>
      </c>
      <c r="D47" s="330">
        <v>1036</v>
      </c>
      <c r="E47" s="332"/>
      <c r="F47" s="418">
        <v>100</v>
      </c>
      <c r="G47" s="424">
        <v>100</v>
      </c>
      <c r="H47" s="333">
        <v>100</v>
      </c>
      <c r="I47" s="230">
        <v>1</v>
      </c>
    </row>
    <row r="48" spans="1:9" ht="20.100000000000001" customHeight="1" x14ac:dyDescent="0.25">
      <c r="A48" s="83"/>
      <c r="B48" s="329"/>
      <c r="C48" s="220" t="s">
        <v>630</v>
      </c>
      <c r="D48" s="330">
        <v>1037</v>
      </c>
      <c r="E48" s="418">
        <f>+IF(E36-E42&gt;=0,E36-E42,0)</f>
        <v>6681</v>
      </c>
      <c r="F48" s="418">
        <f>+IF(F36-F42&gt;=0,F36-F42,0)</f>
        <v>5600</v>
      </c>
      <c r="G48" s="424">
        <f>+IF(G36-G42&gt;=0,G36-G42,0)</f>
        <v>4200</v>
      </c>
      <c r="H48" s="418">
        <f>+IF(H36-H42&gt;=0,H36-H42,0)</f>
        <v>3769</v>
      </c>
      <c r="I48" s="230">
        <v>0.9</v>
      </c>
    </row>
    <row r="49" spans="1:9" ht="20.100000000000001" customHeight="1" x14ac:dyDescent="0.25">
      <c r="A49" s="83"/>
      <c r="B49" s="329"/>
      <c r="C49" s="220" t="s">
        <v>631</v>
      </c>
      <c r="D49" s="330">
        <v>1038</v>
      </c>
      <c r="E49" s="418">
        <f>+IF(E42-E36&gt;=0,E42-E36,0)</f>
        <v>0</v>
      </c>
      <c r="F49" s="418">
        <f>+IF(F42-F36&gt;=0,F42-F36,0)</f>
        <v>0</v>
      </c>
      <c r="G49" s="424">
        <f>+IF(G42-G36&gt;=0,G42-G36,0)</f>
        <v>0</v>
      </c>
      <c r="H49" s="418">
        <f>+IF(H42-H36&gt;=0,H42-H36,0)</f>
        <v>0</v>
      </c>
      <c r="I49" s="230"/>
    </row>
    <row r="50" spans="1:9" ht="34.5" customHeight="1" x14ac:dyDescent="0.25">
      <c r="A50" s="83"/>
      <c r="B50" s="329" t="s">
        <v>632</v>
      </c>
      <c r="C50" s="220" t="s">
        <v>633</v>
      </c>
      <c r="D50" s="330">
        <v>1039</v>
      </c>
      <c r="E50" s="332">
        <v>27372</v>
      </c>
      <c r="F50" s="418">
        <v>15000</v>
      </c>
      <c r="G50" s="424">
        <v>7500</v>
      </c>
      <c r="H50" s="333">
        <v>7500</v>
      </c>
      <c r="I50" s="230">
        <v>1</v>
      </c>
    </row>
    <row r="51" spans="1:9" ht="35.25" customHeight="1" x14ac:dyDescent="0.25">
      <c r="A51" s="83"/>
      <c r="B51" s="329" t="s">
        <v>634</v>
      </c>
      <c r="C51" s="220" t="s">
        <v>635</v>
      </c>
      <c r="D51" s="330">
        <v>1040</v>
      </c>
      <c r="E51" s="332">
        <v>29299</v>
      </c>
      <c r="F51" s="418">
        <v>17000</v>
      </c>
      <c r="G51" s="424">
        <v>8500</v>
      </c>
      <c r="H51" s="333">
        <v>8500</v>
      </c>
      <c r="I51" s="230">
        <v>1</v>
      </c>
    </row>
    <row r="52" spans="1:9" ht="20.100000000000001" customHeight="1" x14ac:dyDescent="0.25">
      <c r="A52" s="83"/>
      <c r="B52" s="348">
        <v>67</v>
      </c>
      <c r="C52" s="349" t="s">
        <v>636</v>
      </c>
      <c r="D52" s="350">
        <v>1041</v>
      </c>
      <c r="E52" s="351">
        <v>4960</v>
      </c>
      <c r="F52" s="418">
        <v>4900</v>
      </c>
      <c r="G52" s="424">
        <v>2450</v>
      </c>
      <c r="H52" s="352">
        <v>9319</v>
      </c>
      <c r="I52" s="353">
        <v>3.8</v>
      </c>
    </row>
    <row r="53" spans="1:9" ht="20.100000000000001" customHeight="1" x14ac:dyDescent="0.25">
      <c r="A53" s="83"/>
      <c r="B53" s="348">
        <v>57</v>
      </c>
      <c r="C53" s="349" t="s">
        <v>637</v>
      </c>
      <c r="D53" s="350">
        <v>1042</v>
      </c>
      <c r="E53" s="351">
        <v>1811</v>
      </c>
      <c r="F53" s="418">
        <v>4400</v>
      </c>
      <c r="G53" s="424">
        <v>2200</v>
      </c>
      <c r="H53" s="352">
        <v>256</v>
      </c>
      <c r="I53" s="353">
        <v>0.12</v>
      </c>
    </row>
    <row r="54" spans="1:9" ht="20.100000000000001" customHeight="1" x14ac:dyDescent="0.25">
      <c r="A54" s="83"/>
      <c r="B54" s="489"/>
      <c r="C54" s="354" t="s">
        <v>638</v>
      </c>
      <c r="D54" s="491">
        <v>1043</v>
      </c>
      <c r="E54" s="513">
        <f>+E9+E36+E50+E52</f>
        <v>629063</v>
      </c>
      <c r="F54" s="513">
        <f>+F9+F36+F50+F52</f>
        <v>716900</v>
      </c>
      <c r="G54" s="521">
        <f>+G9+G36+G50+G52</f>
        <v>351950</v>
      </c>
      <c r="H54" s="513">
        <f>+H9+H36+H50+H52</f>
        <v>271614</v>
      </c>
      <c r="I54" s="503">
        <v>0.77</v>
      </c>
    </row>
    <row r="55" spans="1:9" ht="12" customHeight="1" x14ac:dyDescent="0.25">
      <c r="A55" s="83"/>
      <c r="B55" s="489"/>
      <c r="C55" s="347" t="s">
        <v>639</v>
      </c>
      <c r="D55" s="491"/>
      <c r="E55" s="514"/>
      <c r="F55" s="514"/>
      <c r="G55" s="522"/>
      <c r="H55" s="514"/>
      <c r="I55" s="504"/>
    </row>
    <row r="56" spans="1:9" ht="20.100000000000001" customHeight="1" x14ac:dyDescent="0.25">
      <c r="A56" s="83"/>
      <c r="B56" s="489"/>
      <c r="C56" s="354" t="s">
        <v>640</v>
      </c>
      <c r="D56" s="491">
        <v>1044</v>
      </c>
      <c r="E56" s="513">
        <f>+E22+E42+E51+E53</f>
        <v>570097</v>
      </c>
      <c r="F56" s="513">
        <f>+F22+F42+F51+F53</f>
        <v>710251</v>
      </c>
      <c r="G56" s="521">
        <f>+G22+G42+G51+G53</f>
        <v>347459</v>
      </c>
      <c r="H56" s="513">
        <f>+H22+H42+H51+H53</f>
        <v>268768</v>
      </c>
      <c r="I56" s="503">
        <v>0.77</v>
      </c>
    </row>
    <row r="57" spans="1:9" ht="13.5" customHeight="1" x14ac:dyDescent="0.25">
      <c r="A57" s="83"/>
      <c r="B57" s="489"/>
      <c r="C57" s="347" t="s">
        <v>641</v>
      </c>
      <c r="D57" s="491"/>
      <c r="E57" s="514"/>
      <c r="F57" s="514"/>
      <c r="G57" s="522"/>
      <c r="H57" s="514"/>
      <c r="I57" s="504"/>
    </row>
    <row r="58" spans="1:9" ht="20.100000000000001" customHeight="1" x14ac:dyDescent="0.25">
      <c r="A58" s="83"/>
      <c r="B58" s="329"/>
      <c r="C58" s="220" t="s">
        <v>642</v>
      </c>
      <c r="D58" s="330">
        <v>1045</v>
      </c>
      <c r="E58" s="418">
        <f>+IF(E54-E56&gt;=0,E54-E56,"")</f>
        <v>58966</v>
      </c>
      <c r="F58" s="418">
        <f>+IF(F54-F56&gt;=0,F54-F56,"")</f>
        <v>6649</v>
      </c>
      <c r="G58" s="424">
        <f>+IF(G54-G56&gt;=0,G54-G56,"")</f>
        <v>4491</v>
      </c>
      <c r="H58" s="418">
        <f>+IF(H54-H56&gt;=0,H54-H56,"")</f>
        <v>2846</v>
      </c>
      <c r="I58" s="230">
        <v>0.63</v>
      </c>
    </row>
    <row r="59" spans="1:9" ht="20.100000000000001" customHeight="1" x14ac:dyDescent="0.25">
      <c r="A59" s="83"/>
      <c r="B59" s="329"/>
      <c r="C59" s="220" t="s">
        <v>643</v>
      </c>
      <c r="D59" s="330">
        <v>1046</v>
      </c>
      <c r="E59" s="332"/>
      <c r="F59" s="418"/>
      <c r="G59" s="424"/>
      <c r="H59" s="333"/>
      <c r="I59" s="230"/>
    </row>
    <row r="60" spans="1:9" ht="41.25" customHeight="1" x14ac:dyDescent="0.25">
      <c r="A60" s="83"/>
      <c r="B60" s="329" t="s">
        <v>90</v>
      </c>
      <c r="C60" s="220" t="s">
        <v>644</v>
      </c>
      <c r="D60" s="330">
        <v>1047</v>
      </c>
      <c r="E60" s="332"/>
      <c r="F60" s="418"/>
      <c r="G60" s="424"/>
      <c r="H60" s="333"/>
      <c r="I60" s="230"/>
    </row>
    <row r="61" spans="1:9" ht="45" customHeight="1" x14ac:dyDescent="0.25">
      <c r="A61" s="83"/>
      <c r="B61" s="329" t="s">
        <v>645</v>
      </c>
      <c r="C61" s="220" t="s">
        <v>646</v>
      </c>
      <c r="D61" s="330">
        <v>1048</v>
      </c>
      <c r="E61" s="332">
        <v>88</v>
      </c>
      <c r="F61" s="418">
        <v>500</v>
      </c>
      <c r="G61" s="424"/>
      <c r="H61" s="333">
        <v>99</v>
      </c>
      <c r="I61" s="230"/>
    </row>
    <row r="62" spans="1:9" ht="20.100000000000001" customHeight="1" x14ac:dyDescent="0.25">
      <c r="A62" s="83"/>
      <c r="B62" s="517"/>
      <c r="C62" s="225" t="s">
        <v>647</v>
      </c>
      <c r="D62" s="518">
        <v>1049</v>
      </c>
      <c r="E62" s="513">
        <f>+E58-E59+E60-E61</f>
        <v>58878</v>
      </c>
      <c r="F62" s="513">
        <f>+F58-F59+F60-F61</f>
        <v>6149</v>
      </c>
      <c r="G62" s="513">
        <f>+G58-G59+G60-G61</f>
        <v>4491</v>
      </c>
      <c r="H62" s="513">
        <f>+H58-H61</f>
        <v>2747</v>
      </c>
      <c r="I62" s="527">
        <v>0.61</v>
      </c>
    </row>
    <row r="63" spans="1:9" ht="12.75" customHeight="1" x14ac:dyDescent="0.25">
      <c r="A63" s="83"/>
      <c r="B63" s="517"/>
      <c r="C63" s="226" t="s">
        <v>668</v>
      </c>
      <c r="D63" s="518"/>
      <c r="E63" s="514"/>
      <c r="F63" s="514"/>
      <c r="G63" s="514"/>
      <c r="H63" s="514"/>
      <c r="I63" s="528"/>
    </row>
    <row r="64" spans="1:9" ht="20.100000000000001" customHeight="1" x14ac:dyDescent="0.25">
      <c r="A64" s="83"/>
      <c r="B64" s="517"/>
      <c r="C64" s="225" t="s">
        <v>648</v>
      </c>
      <c r="D64" s="518">
        <v>1050</v>
      </c>
      <c r="E64" s="519"/>
      <c r="F64" s="513"/>
      <c r="G64" s="521"/>
      <c r="H64" s="529"/>
      <c r="I64" s="525"/>
    </row>
    <row r="65" spans="1:9" ht="14.25" customHeight="1" x14ac:dyDescent="0.25">
      <c r="A65" s="83"/>
      <c r="B65" s="517"/>
      <c r="C65" s="226" t="s">
        <v>649</v>
      </c>
      <c r="D65" s="518"/>
      <c r="E65" s="520"/>
      <c r="F65" s="514"/>
      <c r="G65" s="522"/>
      <c r="H65" s="530"/>
      <c r="I65" s="526"/>
    </row>
    <row r="66" spans="1:9" ht="20.100000000000001" customHeight="1" x14ac:dyDescent="0.25">
      <c r="A66" s="83"/>
      <c r="B66" s="329"/>
      <c r="C66" s="220" t="s">
        <v>650</v>
      </c>
      <c r="D66" s="330"/>
      <c r="E66" s="332"/>
      <c r="F66" s="418"/>
      <c r="G66" s="424"/>
      <c r="H66" s="333"/>
      <c r="I66" s="230"/>
    </row>
    <row r="67" spans="1:9" ht="20.100000000000001" customHeight="1" x14ac:dyDescent="0.25">
      <c r="A67" s="83"/>
      <c r="B67" s="329">
        <v>721</v>
      </c>
      <c r="C67" s="229" t="s">
        <v>651</v>
      </c>
      <c r="D67" s="330">
        <v>1051</v>
      </c>
      <c r="E67" s="332">
        <v>10388</v>
      </c>
      <c r="F67" s="418">
        <v>3000</v>
      </c>
      <c r="G67" s="424"/>
      <c r="H67" s="333"/>
      <c r="I67" s="230"/>
    </row>
    <row r="68" spans="1:9" ht="20.100000000000001" customHeight="1" x14ac:dyDescent="0.25">
      <c r="A68" s="83"/>
      <c r="B68" s="329" t="s">
        <v>652</v>
      </c>
      <c r="C68" s="229" t="s">
        <v>653</v>
      </c>
      <c r="D68" s="330">
        <v>1052</v>
      </c>
      <c r="E68" s="332"/>
      <c r="F68" s="418"/>
      <c r="G68" s="424"/>
      <c r="H68" s="333"/>
      <c r="I68" s="230"/>
    </row>
    <row r="69" spans="1:9" ht="20.100000000000001" customHeight="1" x14ac:dyDescent="0.25">
      <c r="A69" s="83"/>
      <c r="B69" s="329" t="s">
        <v>654</v>
      </c>
      <c r="C69" s="229" t="s">
        <v>655</v>
      </c>
      <c r="D69" s="330">
        <v>1053</v>
      </c>
      <c r="E69" s="332">
        <v>2086</v>
      </c>
      <c r="F69" s="418"/>
      <c r="G69" s="424"/>
      <c r="H69" s="333"/>
      <c r="I69" s="230"/>
    </row>
    <row r="70" spans="1:9" ht="20.100000000000001" customHeight="1" x14ac:dyDescent="0.25">
      <c r="A70" s="83"/>
      <c r="B70" s="329">
        <v>723</v>
      </c>
      <c r="C70" s="220" t="s">
        <v>656</v>
      </c>
      <c r="D70" s="330">
        <v>1054</v>
      </c>
      <c r="E70" s="332"/>
      <c r="F70" s="418"/>
      <c r="G70" s="424"/>
      <c r="H70" s="333"/>
      <c r="I70" s="230"/>
    </row>
    <row r="71" spans="1:9" ht="20.100000000000001" customHeight="1" x14ac:dyDescent="0.25">
      <c r="A71" s="83"/>
      <c r="B71" s="489"/>
      <c r="C71" s="354" t="s">
        <v>657</v>
      </c>
      <c r="D71" s="491">
        <v>1055</v>
      </c>
      <c r="E71" s="513">
        <f>+E62-E64-E67-E68+E69-E70</f>
        <v>50576</v>
      </c>
      <c r="F71" s="513">
        <f>+F62-F64-F67-F68+F69-F70</f>
        <v>3149</v>
      </c>
      <c r="G71" s="513">
        <f>+G62-G64-G67-G68+G69-G70</f>
        <v>4491</v>
      </c>
      <c r="H71" s="513">
        <v>2747</v>
      </c>
      <c r="I71" s="503">
        <v>0.61</v>
      </c>
    </row>
    <row r="72" spans="1:9" ht="14.25" customHeight="1" x14ac:dyDescent="0.25">
      <c r="A72" s="83"/>
      <c r="B72" s="489"/>
      <c r="C72" s="347" t="s">
        <v>658</v>
      </c>
      <c r="D72" s="491"/>
      <c r="E72" s="514"/>
      <c r="F72" s="514"/>
      <c r="G72" s="514"/>
      <c r="H72" s="514"/>
      <c r="I72" s="504"/>
    </row>
    <row r="73" spans="1:9" ht="20.100000000000001" customHeight="1" x14ac:dyDescent="0.25">
      <c r="A73" s="83"/>
      <c r="B73" s="489"/>
      <c r="C73" s="354" t="s">
        <v>659</v>
      </c>
      <c r="D73" s="491">
        <v>1056</v>
      </c>
      <c r="E73" s="515"/>
      <c r="F73" s="513"/>
      <c r="G73" s="521"/>
      <c r="H73" s="523"/>
      <c r="I73" s="503"/>
    </row>
    <row r="74" spans="1:9" ht="14.25" customHeight="1" x14ac:dyDescent="0.25">
      <c r="A74" s="83"/>
      <c r="B74" s="489"/>
      <c r="C74" s="347" t="s">
        <v>660</v>
      </c>
      <c r="D74" s="491"/>
      <c r="E74" s="516"/>
      <c r="F74" s="514"/>
      <c r="G74" s="522"/>
      <c r="H74" s="524"/>
      <c r="I74" s="504"/>
    </row>
    <row r="75" spans="1:9" ht="20.100000000000001" customHeight="1" x14ac:dyDescent="0.25">
      <c r="A75" s="83"/>
      <c r="B75" s="329"/>
      <c r="C75" s="229" t="s">
        <v>661</v>
      </c>
      <c r="D75" s="330">
        <v>1057</v>
      </c>
      <c r="E75" s="332"/>
      <c r="F75" s="418"/>
      <c r="G75" s="424"/>
      <c r="H75" s="333"/>
      <c r="I75" s="230"/>
    </row>
    <row r="76" spans="1:9" ht="20.100000000000001" customHeight="1" x14ac:dyDescent="0.25">
      <c r="A76" s="83"/>
      <c r="B76" s="329"/>
      <c r="C76" s="229" t="s">
        <v>662</v>
      </c>
      <c r="D76" s="330">
        <v>1058</v>
      </c>
      <c r="E76" s="332"/>
      <c r="F76" s="418"/>
      <c r="G76" s="424"/>
      <c r="H76" s="333"/>
      <c r="I76" s="230"/>
    </row>
    <row r="77" spans="1:9" ht="20.100000000000001" customHeight="1" x14ac:dyDescent="0.25">
      <c r="A77" s="83"/>
      <c r="B77" s="329"/>
      <c r="C77" s="229" t="s">
        <v>663</v>
      </c>
      <c r="D77" s="330">
        <v>1059</v>
      </c>
      <c r="E77" s="332"/>
      <c r="F77" s="418"/>
      <c r="G77" s="424"/>
      <c r="H77" s="333"/>
      <c r="I77" s="230"/>
    </row>
    <row r="78" spans="1:9" ht="20.100000000000001" customHeight="1" x14ac:dyDescent="0.25">
      <c r="A78" s="83"/>
      <c r="B78" s="329"/>
      <c r="C78" s="229" t="s">
        <v>664</v>
      </c>
      <c r="D78" s="330">
        <v>1060</v>
      </c>
      <c r="E78" s="332"/>
      <c r="F78" s="418"/>
      <c r="G78" s="424"/>
      <c r="H78" s="333"/>
      <c r="I78" s="230"/>
    </row>
    <row r="79" spans="1:9" ht="20.100000000000001" customHeight="1" x14ac:dyDescent="0.25">
      <c r="A79" s="83"/>
      <c r="B79" s="329"/>
      <c r="C79" s="229" t="s">
        <v>665</v>
      </c>
      <c r="D79" s="330"/>
      <c r="E79" s="332"/>
      <c r="F79" s="418"/>
      <c r="G79" s="424"/>
      <c r="H79" s="333"/>
      <c r="I79" s="230"/>
    </row>
    <row r="80" spans="1:9" ht="20.100000000000001" customHeight="1" x14ac:dyDescent="0.25">
      <c r="A80" s="83"/>
      <c r="B80" s="329"/>
      <c r="C80" s="229" t="s">
        <v>666</v>
      </c>
      <c r="D80" s="330">
        <v>1061</v>
      </c>
      <c r="E80" s="332"/>
      <c r="F80" s="418"/>
      <c r="G80" s="424"/>
      <c r="H80" s="333"/>
      <c r="I80" s="230"/>
    </row>
    <row r="81" spans="1:9" ht="20.100000000000001" customHeight="1" thickBot="1" x14ac:dyDescent="0.3">
      <c r="A81" s="83"/>
      <c r="B81" s="238"/>
      <c r="C81" s="331" t="s">
        <v>667</v>
      </c>
      <c r="D81" s="328">
        <v>1062</v>
      </c>
      <c r="E81" s="334"/>
      <c r="F81" s="419"/>
      <c r="G81" s="425"/>
      <c r="H81" s="335"/>
      <c r="I81" s="236"/>
    </row>
    <row r="82" spans="1:9" x14ac:dyDescent="0.25">
      <c r="B82" s="252"/>
      <c r="G82" s="13"/>
      <c r="H82" s="13"/>
      <c r="I82" s="13"/>
    </row>
    <row r="83" spans="1:9" x14ac:dyDescent="0.25">
      <c r="B83" s="206" t="s">
        <v>574</v>
      </c>
      <c r="G83" s="13"/>
      <c r="H83" s="13"/>
      <c r="I83" s="13"/>
    </row>
    <row r="84" spans="1:9" x14ac:dyDescent="0.25">
      <c r="G84" s="13"/>
      <c r="H84" s="13"/>
      <c r="I84" s="13"/>
    </row>
    <row r="85" spans="1:9" x14ac:dyDescent="0.25">
      <c r="G85" s="13"/>
      <c r="H85" s="13"/>
      <c r="I85" s="13"/>
    </row>
    <row r="86" spans="1:9" x14ac:dyDescent="0.25">
      <c r="G86" s="13"/>
      <c r="H86" s="13"/>
      <c r="I86" s="13"/>
    </row>
    <row r="87" spans="1:9" x14ac:dyDescent="0.25">
      <c r="G87" s="13"/>
      <c r="H87" s="13"/>
      <c r="I87" s="13"/>
    </row>
    <row r="88" spans="1:9" x14ac:dyDescent="0.25">
      <c r="G88" s="13"/>
      <c r="H88" s="13"/>
      <c r="I88" s="13"/>
    </row>
    <row r="89" spans="1:9" x14ac:dyDescent="0.25">
      <c r="G89" s="13"/>
      <c r="H89" s="13"/>
      <c r="I89" s="13"/>
    </row>
    <row r="90" spans="1:9" x14ac:dyDescent="0.25">
      <c r="G90" s="13"/>
      <c r="H90" s="13"/>
      <c r="I90" s="13"/>
    </row>
    <row r="91" spans="1:9" x14ac:dyDescent="0.25">
      <c r="G91" s="13"/>
      <c r="H91" s="13"/>
      <c r="I91" s="13"/>
    </row>
    <row r="92" spans="1:9" x14ac:dyDescent="0.25">
      <c r="G92" s="13"/>
      <c r="H92" s="13"/>
      <c r="I92" s="13"/>
    </row>
    <row r="93" spans="1:9" x14ac:dyDescent="0.25">
      <c r="G93" s="13"/>
      <c r="H93" s="13"/>
      <c r="I93" s="13"/>
    </row>
    <row r="94" spans="1:9" x14ac:dyDescent="0.25">
      <c r="G94" s="13"/>
      <c r="H94" s="13"/>
      <c r="I94" s="13"/>
    </row>
    <row r="95" spans="1:9" x14ac:dyDescent="0.25">
      <c r="G95" s="13"/>
      <c r="H95" s="13"/>
      <c r="I95" s="13"/>
    </row>
    <row r="96" spans="1:9" x14ac:dyDescent="0.25">
      <c r="G96" s="13"/>
      <c r="H96" s="13"/>
      <c r="I96" s="13"/>
    </row>
    <row r="97" spans="7:9" x14ac:dyDescent="0.25">
      <c r="G97" s="13"/>
      <c r="H97" s="13"/>
      <c r="I97" s="13"/>
    </row>
    <row r="98" spans="7:9" x14ac:dyDescent="0.25">
      <c r="G98" s="13"/>
      <c r="H98" s="13"/>
      <c r="I98" s="13"/>
    </row>
    <row r="99" spans="7:9" x14ac:dyDescent="0.25">
      <c r="G99" s="13"/>
      <c r="H99" s="13"/>
      <c r="I99" s="13"/>
    </row>
    <row r="100" spans="7:9" x14ac:dyDescent="0.25">
      <c r="G100" s="13"/>
      <c r="H100" s="13"/>
      <c r="I100" s="13"/>
    </row>
    <row r="101" spans="7:9" x14ac:dyDescent="0.25">
      <c r="G101" s="13"/>
      <c r="H101" s="13"/>
      <c r="I101" s="13"/>
    </row>
    <row r="102" spans="7:9" x14ac:dyDescent="0.25">
      <c r="G102" s="13"/>
      <c r="H102" s="13"/>
      <c r="I102" s="13"/>
    </row>
    <row r="103" spans="7:9" x14ac:dyDescent="0.25">
      <c r="G103" s="13"/>
      <c r="H103" s="13"/>
      <c r="I103" s="13"/>
    </row>
    <row r="104" spans="7:9" x14ac:dyDescent="0.25">
      <c r="G104" s="13"/>
      <c r="H104" s="13"/>
      <c r="I104" s="13"/>
    </row>
    <row r="105" spans="7:9" x14ac:dyDescent="0.25">
      <c r="G105" s="13"/>
      <c r="H105" s="13"/>
      <c r="I105" s="13"/>
    </row>
    <row r="106" spans="7:9" x14ac:dyDescent="0.25">
      <c r="G106" s="13"/>
      <c r="H106" s="13"/>
      <c r="I106" s="13"/>
    </row>
    <row r="107" spans="7:9" x14ac:dyDescent="0.25">
      <c r="G107" s="13"/>
      <c r="H107" s="13"/>
      <c r="I107" s="13"/>
    </row>
    <row r="108" spans="7:9" x14ac:dyDescent="0.25">
      <c r="G108" s="13"/>
      <c r="H108" s="13"/>
      <c r="I108" s="13"/>
    </row>
    <row r="109" spans="7:9" x14ac:dyDescent="0.25">
      <c r="G109" s="13"/>
      <c r="H109" s="13"/>
      <c r="I109" s="13"/>
    </row>
    <row r="110" spans="7:9" x14ac:dyDescent="0.25">
      <c r="G110" s="13"/>
      <c r="H110" s="13"/>
      <c r="I110" s="13"/>
    </row>
    <row r="111" spans="7:9" x14ac:dyDescent="0.25">
      <c r="G111" s="13"/>
      <c r="H111" s="13"/>
      <c r="I111" s="13"/>
    </row>
    <row r="112" spans="7:9" x14ac:dyDescent="0.25">
      <c r="G112" s="13"/>
      <c r="H112" s="13"/>
      <c r="I112" s="13"/>
    </row>
    <row r="113" spans="7:9" x14ac:dyDescent="0.25">
      <c r="G113" s="13"/>
      <c r="H113" s="13"/>
      <c r="I113" s="13"/>
    </row>
    <row r="114" spans="7:9" x14ac:dyDescent="0.25">
      <c r="G114" s="13"/>
      <c r="H114" s="13"/>
      <c r="I114" s="13"/>
    </row>
    <row r="115" spans="7:9" x14ac:dyDescent="0.25">
      <c r="G115" s="13"/>
      <c r="H115" s="13"/>
      <c r="I115" s="13"/>
    </row>
    <row r="116" spans="7:9" x14ac:dyDescent="0.25">
      <c r="G116" s="13"/>
      <c r="H116" s="13"/>
      <c r="I116" s="13"/>
    </row>
    <row r="117" spans="7:9" x14ac:dyDescent="0.25">
      <c r="G117" s="13"/>
      <c r="H117" s="13"/>
      <c r="I117" s="13"/>
    </row>
    <row r="118" spans="7:9" x14ac:dyDescent="0.25">
      <c r="G118" s="13"/>
      <c r="H118" s="13"/>
      <c r="I118" s="13"/>
    </row>
    <row r="119" spans="7:9" x14ac:dyDescent="0.25">
      <c r="G119" s="13"/>
      <c r="H119" s="13"/>
      <c r="I119" s="13"/>
    </row>
    <row r="120" spans="7:9" x14ac:dyDescent="0.25">
      <c r="G120" s="13"/>
      <c r="H120" s="13"/>
      <c r="I120" s="13"/>
    </row>
    <row r="121" spans="7:9" x14ac:dyDescent="0.25">
      <c r="G121" s="13"/>
      <c r="H121" s="13"/>
      <c r="I121" s="13"/>
    </row>
    <row r="122" spans="7:9" x14ac:dyDescent="0.25">
      <c r="G122" s="13"/>
      <c r="H122" s="13"/>
      <c r="I122" s="13"/>
    </row>
    <row r="123" spans="7:9" x14ac:dyDescent="0.25">
      <c r="G123" s="13"/>
      <c r="H123" s="13"/>
      <c r="I123" s="13"/>
    </row>
    <row r="124" spans="7:9" x14ac:dyDescent="0.25">
      <c r="G124" s="13"/>
      <c r="H124" s="13"/>
      <c r="I124" s="13"/>
    </row>
    <row r="125" spans="7:9" x14ac:dyDescent="0.25">
      <c r="G125" s="13"/>
      <c r="H125" s="13"/>
      <c r="I125" s="13"/>
    </row>
    <row r="126" spans="7:9" x14ac:dyDescent="0.25">
      <c r="G126" s="13"/>
      <c r="H126" s="13"/>
      <c r="I126" s="13"/>
    </row>
    <row r="127" spans="7:9" x14ac:dyDescent="0.25">
      <c r="G127" s="13"/>
      <c r="H127" s="13"/>
      <c r="I127" s="13"/>
    </row>
    <row r="128" spans="7:9" x14ac:dyDescent="0.25">
      <c r="G128" s="13"/>
      <c r="H128" s="13"/>
      <c r="I128" s="13"/>
    </row>
    <row r="129" spans="7:9" x14ac:dyDescent="0.25">
      <c r="G129" s="13"/>
      <c r="H129" s="13"/>
      <c r="I129" s="13"/>
    </row>
    <row r="130" spans="7:9" x14ac:dyDescent="0.25">
      <c r="G130" s="13"/>
      <c r="H130" s="13"/>
      <c r="I130" s="13"/>
    </row>
    <row r="131" spans="7:9" x14ac:dyDescent="0.25">
      <c r="G131" s="13"/>
      <c r="H131" s="13"/>
      <c r="I131" s="13"/>
    </row>
    <row r="132" spans="7:9" x14ac:dyDescent="0.25">
      <c r="G132" s="13"/>
      <c r="H132" s="13"/>
      <c r="I132" s="13"/>
    </row>
    <row r="133" spans="7:9" x14ac:dyDescent="0.25">
      <c r="G133" s="13"/>
      <c r="H133" s="13"/>
      <c r="I133" s="13"/>
    </row>
    <row r="134" spans="7:9" x14ac:dyDescent="0.25">
      <c r="G134" s="13"/>
      <c r="H134" s="13"/>
      <c r="I134" s="13"/>
    </row>
    <row r="135" spans="7:9" x14ac:dyDescent="0.25">
      <c r="G135" s="13"/>
      <c r="H135" s="13"/>
      <c r="I135" s="13"/>
    </row>
    <row r="136" spans="7:9" x14ac:dyDescent="0.25">
      <c r="G136" s="13"/>
      <c r="H136" s="13"/>
      <c r="I136" s="13"/>
    </row>
    <row r="137" spans="7:9" x14ac:dyDescent="0.25">
      <c r="G137" s="13"/>
      <c r="H137" s="13"/>
      <c r="I137" s="13"/>
    </row>
    <row r="138" spans="7:9" x14ac:dyDescent="0.25">
      <c r="G138" s="13"/>
      <c r="H138" s="13"/>
      <c r="I138" s="13"/>
    </row>
    <row r="139" spans="7:9" x14ac:dyDescent="0.25">
      <c r="G139" s="13"/>
      <c r="H139" s="13"/>
      <c r="I139" s="13"/>
    </row>
    <row r="140" spans="7:9" x14ac:dyDescent="0.25">
      <c r="G140" s="13"/>
      <c r="H140" s="13"/>
      <c r="I140" s="13"/>
    </row>
    <row r="141" spans="7:9" x14ac:dyDescent="0.25">
      <c r="G141" s="13"/>
      <c r="H141" s="13"/>
      <c r="I141" s="13"/>
    </row>
    <row r="142" spans="7:9" x14ac:dyDescent="0.25">
      <c r="G142" s="13"/>
      <c r="H142" s="13"/>
      <c r="I142" s="13"/>
    </row>
    <row r="143" spans="7:9" x14ac:dyDescent="0.25">
      <c r="G143" s="13"/>
      <c r="H143" s="13"/>
      <c r="I143" s="13"/>
    </row>
    <row r="144" spans="7:9" x14ac:dyDescent="0.25">
      <c r="G144" s="13"/>
      <c r="H144" s="13"/>
      <c r="I144" s="13"/>
    </row>
    <row r="145" spans="7:9" x14ac:dyDescent="0.25">
      <c r="G145" s="13"/>
      <c r="H145" s="13"/>
      <c r="I145" s="13"/>
    </row>
    <row r="146" spans="7:9" x14ac:dyDescent="0.25">
      <c r="G146" s="13"/>
      <c r="H146" s="13"/>
      <c r="I146" s="13"/>
    </row>
    <row r="147" spans="7:9" x14ac:dyDescent="0.25">
      <c r="G147" s="13"/>
      <c r="H147" s="13"/>
      <c r="I147" s="13"/>
    </row>
    <row r="148" spans="7:9" x14ac:dyDescent="0.25">
      <c r="G148" s="13"/>
      <c r="H148" s="13"/>
      <c r="I148" s="13"/>
    </row>
  </sheetData>
  <mergeCells count="72">
    <mergeCell ref="G54:G55"/>
    <mergeCell ref="H54:H55"/>
    <mergeCell ref="I54:I55"/>
    <mergeCell ref="G56:G57"/>
    <mergeCell ref="H56:H57"/>
    <mergeCell ref="I56:I57"/>
    <mergeCell ref="G36:G37"/>
    <mergeCell ref="H36:H37"/>
    <mergeCell ref="I36:I37"/>
    <mergeCell ref="G42:G43"/>
    <mergeCell ref="I42:I43"/>
    <mergeCell ref="H42:H43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B54:B55"/>
    <mergeCell ref="D54:D55"/>
    <mergeCell ref="E54:E55"/>
    <mergeCell ref="F54:F55"/>
    <mergeCell ref="B56:B57"/>
    <mergeCell ref="D56:D57"/>
    <mergeCell ref="E56:E57"/>
    <mergeCell ref="F56:F5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F36:F37"/>
    <mergeCell ref="B42:B43"/>
    <mergeCell ref="D42:D43"/>
    <mergeCell ref="E42:E43"/>
    <mergeCell ref="F42:F43"/>
    <mergeCell ref="B36:B37"/>
    <mergeCell ref="D36:D37"/>
    <mergeCell ref="E36:E37"/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</mergeCells>
  <pageMargins left="0.11811023622047245" right="0.11811023622047245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34"/>
  <sheetViews>
    <sheetView showGridLines="0" zoomScale="75" zoomScaleNormal="75" workbookViewId="0">
      <selection activeCell="L24" sqref="L24"/>
    </sheetView>
  </sheetViews>
  <sheetFormatPr defaultRowHeight="15.75" x14ac:dyDescent="0.25"/>
  <cols>
    <col min="1" max="1" width="1.5703125" style="13" customWidth="1"/>
    <col min="2" max="2" width="31.7109375" style="13" customWidth="1"/>
    <col min="3" max="3" width="28.28515625" style="13" bestFit="1" customWidth="1"/>
    <col min="4" max="4" width="12.85546875" style="13" customWidth="1"/>
    <col min="5" max="5" width="16.7109375" style="13" customWidth="1"/>
    <col min="6" max="6" width="19.42578125" style="13" customWidth="1"/>
    <col min="7" max="8" width="27.28515625" style="13" customWidth="1"/>
    <col min="9" max="9" width="13.7109375" style="13" customWidth="1"/>
    <col min="10" max="10" width="13.85546875" style="13" customWidth="1"/>
    <col min="11" max="11" width="14" style="13" customWidth="1"/>
    <col min="12" max="14" width="13.85546875" style="13" customWidth="1"/>
    <col min="15" max="22" width="12.28515625" style="13" customWidth="1"/>
    <col min="23" max="16384" width="9.140625" style="13"/>
  </cols>
  <sheetData>
    <row r="2" spans="1:22" ht="18.75" x14ac:dyDescent="0.3">
      <c r="V2" s="193" t="s">
        <v>202</v>
      </c>
    </row>
    <row r="3" spans="1:22" x14ac:dyDescent="0.25">
      <c r="A3" s="8"/>
    </row>
    <row r="4" spans="1:22" ht="20.25" x14ac:dyDescent="0.3">
      <c r="A4" s="8"/>
      <c r="B4" s="642" t="s">
        <v>48</v>
      </c>
      <c r="C4" s="642"/>
      <c r="D4" s="642"/>
      <c r="E4" s="642"/>
      <c r="F4" s="642"/>
      <c r="G4" s="642"/>
      <c r="H4" s="642"/>
      <c r="I4" s="642"/>
      <c r="J4" s="642"/>
      <c r="K4" s="642"/>
      <c r="L4" s="642"/>
      <c r="M4" s="642"/>
      <c r="N4" s="642"/>
      <c r="O4" s="642"/>
      <c r="P4" s="642"/>
      <c r="Q4" s="642"/>
      <c r="R4" s="642"/>
      <c r="S4" s="642"/>
      <c r="T4" s="642"/>
      <c r="U4" s="642"/>
      <c r="V4" s="642"/>
    </row>
    <row r="5" spans="1:22" ht="16.5" thickBot="1" x14ac:dyDescent="0.3">
      <c r="D5" s="14"/>
      <c r="E5" s="14"/>
      <c r="F5" s="14"/>
      <c r="G5" s="14"/>
      <c r="H5" s="14"/>
      <c r="J5" s="14"/>
      <c r="K5" s="14"/>
      <c r="L5" s="14"/>
      <c r="M5" s="14"/>
      <c r="N5" s="14"/>
    </row>
    <row r="6" spans="1:22" ht="38.25" customHeight="1" x14ac:dyDescent="0.25">
      <c r="B6" s="703" t="s">
        <v>19</v>
      </c>
      <c r="C6" s="705" t="s">
        <v>20</v>
      </c>
      <c r="D6" s="707" t="s">
        <v>21</v>
      </c>
      <c r="E6" s="696" t="s">
        <v>199</v>
      </c>
      <c r="F6" s="696" t="s">
        <v>209</v>
      </c>
      <c r="G6" s="696" t="s">
        <v>837</v>
      </c>
      <c r="H6" s="696" t="s">
        <v>838</v>
      </c>
      <c r="I6" s="696" t="s">
        <v>232</v>
      </c>
      <c r="J6" s="696" t="s">
        <v>22</v>
      </c>
      <c r="K6" s="696" t="s">
        <v>233</v>
      </c>
      <c r="L6" s="696" t="s">
        <v>23</v>
      </c>
      <c r="M6" s="696" t="s">
        <v>24</v>
      </c>
      <c r="N6" s="696" t="s">
        <v>25</v>
      </c>
      <c r="O6" s="709" t="s">
        <v>50</v>
      </c>
      <c r="P6" s="710"/>
      <c r="Q6" s="710"/>
      <c r="R6" s="710"/>
      <c r="S6" s="710"/>
      <c r="T6" s="710"/>
      <c r="U6" s="710"/>
      <c r="V6" s="711"/>
    </row>
    <row r="7" spans="1:22" ht="48.75" customHeight="1" thickBot="1" x14ac:dyDescent="0.3">
      <c r="B7" s="704"/>
      <c r="C7" s="706"/>
      <c r="D7" s="708"/>
      <c r="E7" s="697"/>
      <c r="F7" s="697"/>
      <c r="G7" s="697"/>
      <c r="H7" s="697"/>
      <c r="I7" s="697"/>
      <c r="J7" s="697"/>
      <c r="K7" s="697"/>
      <c r="L7" s="697"/>
      <c r="M7" s="697"/>
      <c r="N7" s="697"/>
      <c r="O7" s="156" t="s">
        <v>26</v>
      </c>
      <c r="P7" s="156" t="s">
        <v>27</v>
      </c>
      <c r="Q7" s="156" t="s">
        <v>28</v>
      </c>
      <c r="R7" s="156" t="s">
        <v>29</v>
      </c>
      <c r="S7" s="156" t="s">
        <v>30</v>
      </c>
      <c r="T7" s="156" t="s">
        <v>31</v>
      </c>
      <c r="U7" s="156" t="s">
        <v>32</v>
      </c>
      <c r="V7" s="84" t="s">
        <v>33</v>
      </c>
    </row>
    <row r="8" spans="1:22" ht="24.95" customHeight="1" x14ac:dyDescent="0.25">
      <c r="B8" s="86" t="s">
        <v>49</v>
      </c>
      <c r="C8" s="87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5"/>
    </row>
    <row r="9" spans="1:22" ht="24.95" customHeight="1" x14ac:dyDescent="0.25">
      <c r="B9" s="89" t="s">
        <v>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53"/>
    </row>
    <row r="10" spans="1:22" ht="24.95" customHeight="1" x14ac:dyDescent="0.25">
      <c r="B10" s="89" t="s">
        <v>1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53"/>
    </row>
    <row r="11" spans="1:22" ht="24.95" customHeight="1" x14ac:dyDescent="0.25">
      <c r="B11" s="89" t="s">
        <v>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53"/>
    </row>
    <row r="12" spans="1:22" ht="24.95" customHeight="1" thickBot="1" x14ac:dyDescent="0.3">
      <c r="B12" s="89" t="s">
        <v>1</v>
      </c>
      <c r="C12" s="15"/>
      <c r="D12" s="15"/>
      <c r="E12" s="15"/>
      <c r="F12" s="15"/>
      <c r="G12" s="15"/>
      <c r="H12" s="112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53"/>
    </row>
    <row r="13" spans="1:22" ht="24.95" customHeight="1" thickTop="1" thickBot="1" x14ac:dyDescent="0.3">
      <c r="B13" s="698" t="s">
        <v>231</v>
      </c>
      <c r="C13" s="699"/>
      <c r="D13" s="699"/>
      <c r="E13" s="699"/>
      <c r="F13" s="699"/>
      <c r="G13" s="700"/>
      <c r="H13" s="316"/>
      <c r="I13" s="200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9"/>
    </row>
    <row r="14" spans="1:22" ht="24.95" customHeight="1" thickTop="1" x14ac:dyDescent="0.25">
      <c r="B14" s="196" t="s">
        <v>34</v>
      </c>
      <c r="C14" s="197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5"/>
    </row>
    <row r="15" spans="1:22" ht="24.95" customHeight="1" x14ac:dyDescent="0.25">
      <c r="B15" s="89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53"/>
    </row>
    <row r="16" spans="1:22" ht="24.95" customHeight="1" x14ac:dyDescent="0.25">
      <c r="B16" s="89" t="s">
        <v>704</v>
      </c>
      <c r="C16" s="15" t="s">
        <v>705</v>
      </c>
      <c r="D16" s="15" t="s">
        <v>706</v>
      </c>
      <c r="E16" s="15">
        <v>170591.69</v>
      </c>
      <c r="F16" s="15" t="s">
        <v>839</v>
      </c>
      <c r="G16" s="15">
        <v>167748.5</v>
      </c>
      <c r="H16" s="483">
        <v>19656576</v>
      </c>
      <c r="I16" s="15">
        <v>2025</v>
      </c>
      <c r="J16" s="15" t="s">
        <v>840</v>
      </c>
      <c r="K16" s="15">
        <v>0</v>
      </c>
      <c r="L16" s="15" t="s">
        <v>841</v>
      </c>
      <c r="M16" s="15">
        <v>2.95</v>
      </c>
      <c r="N16" s="15">
        <v>12</v>
      </c>
      <c r="O16" s="15">
        <v>0</v>
      </c>
      <c r="P16" s="15">
        <v>333332</v>
      </c>
      <c r="Q16" s="15">
        <v>999997</v>
      </c>
      <c r="R16" s="15">
        <v>999997</v>
      </c>
      <c r="S16" s="15">
        <v>0</v>
      </c>
      <c r="T16" s="15">
        <v>51260</v>
      </c>
      <c r="U16" s="15">
        <v>252408</v>
      </c>
      <c r="V16" s="53">
        <v>239546</v>
      </c>
    </row>
    <row r="17" spans="2:23" ht="24.95" customHeight="1" x14ac:dyDescent="0.25">
      <c r="B17" s="89" t="s">
        <v>704</v>
      </c>
      <c r="C17" s="15" t="s">
        <v>705</v>
      </c>
      <c r="D17" s="15" t="s">
        <v>706</v>
      </c>
      <c r="E17" s="15">
        <v>43710</v>
      </c>
      <c r="F17" s="15" t="s">
        <v>709</v>
      </c>
      <c r="G17" s="15">
        <v>7284</v>
      </c>
      <c r="H17" s="483">
        <v>853530</v>
      </c>
      <c r="I17" s="15">
        <v>2021</v>
      </c>
      <c r="J17" s="15" t="s">
        <v>711</v>
      </c>
      <c r="K17" s="15">
        <v>0</v>
      </c>
      <c r="L17" s="15" t="s">
        <v>714</v>
      </c>
      <c r="M17" s="15">
        <v>3.86</v>
      </c>
      <c r="N17" s="15">
        <v>12</v>
      </c>
      <c r="O17" s="15">
        <v>256164</v>
      </c>
      <c r="P17" s="15">
        <v>256164</v>
      </c>
      <c r="Q17" s="15">
        <v>256164</v>
      </c>
      <c r="R17" s="15">
        <v>256164</v>
      </c>
      <c r="S17" s="15">
        <v>36250</v>
      </c>
      <c r="T17" s="15">
        <v>36250</v>
      </c>
      <c r="U17" s="15">
        <v>36250</v>
      </c>
      <c r="V17" s="15">
        <v>36250</v>
      </c>
    </row>
    <row r="18" spans="2:23" ht="24.95" customHeight="1" x14ac:dyDescent="0.25">
      <c r="B18" s="89" t="s">
        <v>704</v>
      </c>
      <c r="C18" s="15" t="s">
        <v>705</v>
      </c>
      <c r="D18" s="15" t="s">
        <v>706</v>
      </c>
      <c r="E18" s="15">
        <v>76020</v>
      </c>
      <c r="F18" s="15" t="s">
        <v>709</v>
      </c>
      <c r="G18" s="15">
        <v>13937</v>
      </c>
      <c r="H18" s="484">
        <v>1633121</v>
      </c>
      <c r="I18" s="15">
        <v>2021</v>
      </c>
      <c r="J18" s="15" t="s">
        <v>712</v>
      </c>
      <c r="K18" s="15">
        <v>0</v>
      </c>
      <c r="L18" s="15" t="s">
        <v>715</v>
      </c>
      <c r="M18" s="15">
        <v>3.86</v>
      </c>
      <c r="N18" s="15">
        <v>12</v>
      </c>
      <c r="O18" s="15">
        <v>445518</v>
      </c>
      <c r="P18" s="15">
        <v>445518</v>
      </c>
      <c r="Q18" s="15">
        <v>445518</v>
      </c>
      <c r="R18" s="15">
        <v>445518</v>
      </c>
      <c r="S18" s="15">
        <v>70000</v>
      </c>
      <c r="T18" s="15">
        <v>70000</v>
      </c>
      <c r="U18" s="15">
        <v>70000</v>
      </c>
      <c r="V18" s="53">
        <v>70000</v>
      </c>
    </row>
    <row r="19" spans="2:23" ht="24.95" customHeight="1" thickBot="1" x14ac:dyDescent="0.3">
      <c r="B19" s="89" t="s">
        <v>707</v>
      </c>
      <c r="C19" s="15" t="s">
        <v>705</v>
      </c>
      <c r="D19" s="15" t="s">
        <v>706</v>
      </c>
      <c r="E19" s="15">
        <v>102980</v>
      </c>
      <c r="F19" s="15" t="s">
        <v>710</v>
      </c>
      <c r="G19" s="15">
        <v>20598</v>
      </c>
      <c r="H19" s="484">
        <v>2413649</v>
      </c>
      <c r="I19" s="15">
        <v>2021</v>
      </c>
      <c r="J19" s="15" t="s">
        <v>713</v>
      </c>
      <c r="K19" s="15">
        <v>0</v>
      </c>
      <c r="L19" s="15" t="s">
        <v>845</v>
      </c>
      <c r="M19" s="15">
        <v>3.86</v>
      </c>
      <c r="N19" s="15">
        <v>12</v>
      </c>
      <c r="O19" s="15">
        <v>603518</v>
      </c>
      <c r="P19" s="15">
        <v>603517</v>
      </c>
      <c r="Q19" s="15">
        <v>603517</v>
      </c>
      <c r="R19" s="15">
        <v>603517</v>
      </c>
      <c r="S19" s="15">
        <v>93750</v>
      </c>
      <c r="T19" s="15">
        <v>93750</v>
      </c>
      <c r="U19" s="15">
        <v>93750</v>
      </c>
      <c r="V19" s="15">
        <v>93750</v>
      </c>
    </row>
    <row r="20" spans="2:23" ht="24.95" customHeight="1" thickTop="1" thickBot="1" x14ac:dyDescent="0.3">
      <c r="B20" s="701" t="s">
        <v>708</v>
      </c>
      <c r="C20" s="702"/>
      <c r="D20" s="702"/>
      <c r="E20" s="702"/>
      <c r="F20" s="702"/>
      <c r="G20" s="702"/>
      <c r="H20" s="485"/>
      <c r="I20" s="201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16"/>
    </row>
    <row r="21" spans="2:23" ht="24.95" customHeight="1" thickBot="1" x14ac:dyDescent="0.3">
      <c r="B21" s="690" t="s">
        <v>2</v>
      </c>
      <c r="C21" s="691"/>
      <c r="D21" s="691"/>
      <c r="E21" s="691"/>
      <c r="F21" s="691"/>
      <c r="G21" s="691"/>
      <c r="H21" s="486">
        <f>SUM(H16:H20)</f>
        <v>24556876</v>
      </c>
      <c r="I21" s="202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2:23" ht="24.95" customHeight="1" thickBot="1" x14ac:dyDescent="0.3">
      <c r="B22" s="692" t="s">
        <v>35</v>
      </c>
      <c r="C22" s="693"/>
      <c r="D22" s="693"/>
      <c r="E22" s="693"/>
      <c r="F22" s="693"/>
      <c r="G22" s="693"/>
      <c r="H22" s="487"/>
      <c r="I22" s="202"/>
      <c r="J22" s="16"/>
      <c r="K22" s="16"/>
      <c r="L22" s="16"/>
      <c r="M22" s="16"/>
      <c r="N22" s="16"/>
      <c r="O22" s="16"/>
      <c r="P22" s="16"/>
    </row>
    <row r="23" spans="2:23" ht="24.95" customHeight="1" thickBot="1" x14ac:dyDescent="0.3">
      <c r="B23" s="694" t="s">
        <v>672</v>
      </c>
      <c r="C23" s="695"/>
      <c r="D23" s="695"/>
      <c r="E23" s="695"/>
      <c r="F23" s="695"/>
      <c r="G23" s="695"/>
      <c r="H23" s="487">
        <v>24556876</v>
      </c>
      <c r="I23" s="16"/>
      <c r="J23" s="16"/>
      <c r="K23" s="16"/>
      <c r="L23" s="16"/>
      <c r="M23" s="16"/>
      <c r="N23" s="16"/>
      <c r="O23" s="16"/>
      <c r="P23" s="16"/>
    </row>
    <row r="25" spans="2:23" x14ac:dyDescent="0.25">
      <c r="B25" s="13" t="s">
        <v>574</v>
      </c>
      <c r="C25" s="51"/>
      <c r="D25" s="8"/>
      <c r="E25" s="8"/>
      <c r="F25" s="8"/>
    </row>
    <row r="26" spans="2:23" x14ac:dyDescent="0.25">
      <c r="B26" s="8"/>
      <c r="C26" s="8"/>
      <c r="D26" s="8"/>
      <c r="E26" s="8"/>
      <c r="F26" s="8"/>
      <c r="G26" s="8"/>
    </row>
    <row r="28" spans="2:23" x14ac:dyDescent="0.25">
      <c r="B28" s="689"/>
      <c r="C28" s="689"/>
      <c r="E28" s="23"/>
      <c r="F28" s="23"/>
      <c r="G28" s="24"/>
      <c r="T28" s="2"/>
    </row>
    <row r="29" spans="2:23" x14ac:dyDescent="0.25">
      <c r="D29" s="23"/>
    </row>
    <row r="31" spans="2:23" x14ac:dyDescent="0.25">
      <c r="F31" s="16"/>
      <c r="G31" s="16"/>
      <c r="H31" s="16"/>
      <c r="I31" s="16"/>
      <c r="J31" s="16"/>
      <c r="K31" s="16"/>
    </row>
    <row r="32" spans="2:23" x14ac:dyDescent="0.25">
      <c r="F32" s="180"/>
      <c r="G32" s="180"/>
      <c r="H32" s="180"/>
      <c r="I32" s="180"/>
      <c r="J32" s="16"/>
      <c r="K32" s="16"/>
    </row>
    <row r="33" spans="6:11" x14ac:dyDescent="0.25">
      <c r="F33" s="180"/>
      <c r="G33" s="180"/>
      <c r="H33" s="180"/>
      <c r="I33" s="180"/>
      <c r="J33" s="16"/>
      <c r="K33" s="16"/>
    </row>
    <row r="34" spans="6:11" x14ac:dyDescent="0.25">
      <c r="F34" s="16"/>
      <c r="G34" s="16"/>
      <c r="H34" s="16"/>
      <c r="I34" s="16"/>
      <c r="J34" s="16"/>
      <c r="K34" s="16"/>
    </row>
  </sheetData>
  <mergeCells count="21"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  <mergeCell ref="B28:C28"/>
    <mergeCell ref="B21:G21"/>
    <mergeCell ref="B22:G22"/>
    <mergeCell ref="B23:G23"/>
    <mergeCell ref="I6:I7"/>
    <mergeCell ref="B13:G13"/>
    <mergeCell ref="B20:G20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55"/>
  <sheetViews>
    <sheetView showGridLines="0" topLeftCell="A19" zoomScale="55" zoomScaleNormal="55" workbookViewId="0">
      <selection activeCell="G40" sqref="G40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34" customWidth="1"/>
    <col min="4" max="4" width="60.5703125" style="2" customWidth="1"/>
    <col min="5" max="7" width="50.7109375" style="2" customWidth="1"/>
    <col min="8" max="16384" width="9.140625" style="2"/>
  </cols>
  <sheetData>
    <row r="1" spans="2:18" ht="20.25" x14ac:dyDescent="0.3">
      <c r="B1" s="62"/>
      <c r="C1" s="63"/>
      <c r="D1" s="62"/>
      <c r="E1" s="62"/>
      <c r="F1" s="62"/>
      <c r="G1" s="62"/>
    </row>
    <row r="2" spans="2:18" ht="20.25" x14ac:dyDescent="0.3">
      <c r="B2" s="64"/>
      <c r="C2" s="65"/>
      <c r="D2" s="66"/>
      <c r="E2" s="66"/>
      <c r="F2" s="66"/>
      <c r="G2" s="66"/>
    </row>
    <row r="3" spans="2:18" ht="20.25" x14ac:dyDescent="0.3">
      <c r="B3" s="204"/>
      <c r="C3" s="65"/>
      <c r="D3" s="66"/>
      <c r="E3" s="66"/>
      <c r="F3" s="66"/>
      <c r="G3" s="67" t="s">
        <v>201</v>
      </c>
    </row>
    <row r="4" spans="2:18" ht="20.25" x14ac:dyDescent="0.3">
      <c r="B4" s="64"/>
      <c r="C4" s="65"/>
      <c r="D4" s="66"/>
      <c r="E4" s="66"/>
      <c r="F4" s="66"/>
      <c r="G4" s="66"/>
    </row>
    <row r="5" spans="2:18" ht="20.25" x14ac:dyDescent="0.3">
      <c r="B5" s="64"/>
      <c r="C5" s="65"/>
      <c r="D5" s="66"/>
      <c r="E5" s="66"/>
      <c r="F5" s="66"/>
      <c r="G5" s="66"/>
    </row>
    <row r="6" spans="2:18" ht="20.25" x14ac:dyDescent="0.3">
      <c r="B6" s="62"/>
      <c r="C6" s="63"/>
      <c r="D6" s="62"/>
      <c r="E6" s="62"/>
      <c r="F6" s="62"/>
      <c r="G6" s="62"/>
    </row>
    <row r="7" spans="2:18" ht="30" x14ac:dyDescent="0.4">
      <c r="B7" s="716" t="s">
        <v>84</v>
      </c>
      <c r="C7" s="716"/>
      <c r="D7" s="716"/>
      <c r="E7" s="716"/>
      <c r="F7" s="716"/>
      <c r="G7" s="716"/>
      <c r="H7" s="1"/>
      <c r="I7" s="1"/>
      <c r="J7" s="1"/>
      <c r="K7" s="1"/>
    </row>
    <row r="8" spans="2:18" ht="20.25" x14ac:dyDescent="0.3">
      <c r="B8" s="62"/>
      <c r="C8" s="63"/>
      <c r="D8" s="62"/>
      <c r="E8" s="62"/>
      <c r="F8" s="62"/>
      <c r="G8" s="62"/>
    </row>
    <row r="9" spans="2:18" ht="20.25" x14ac:dyDescent="0.3">
      <c r="B9" s="62"/>
      <c r="C9" s="63"/>
      <c r="D9" s="62"/>
      <c r="E9" s="62"/>
      <c r="F9" s="62"/>
      <c r="G9" s="62"/>
    </row>
    <row r="10" spans="2:18" ht="20.25" x14ac:dyDescent="0.3">
      <c r="B10" s="64"/>
      <c r="C10" s="65"/>
      <c r="D10" s="64"/>
      <c r="E10" s="64"/>
      <c r="F10" s="64"/>
      <c r="G10" s="64"/>
      <c r="H10" s="1"/>
      <c r="I10" s="1"/>
      <c r="J10" s="1"/>
      <c r="K10" s="1"/>
    </row>
    <row r="11" spans="2:18" ht="21" thickBot="1" x14ac:dyDescent="0.35">
      <c r="B11" s="62"/>
      <c r="C11" s="63"/>
      <c r="D11" s="62"/>
      <c r="E11" s="62"/>
      <c r="F11" s="62"/>
      <c r="G11" s="62"/>
    </row>
    <row r="12" spans="2:18" s="35" customFormat="1" ht="65.099999999999994" customHeight="1" thickBot="1" x14ac:dyDescent="0.35">
      <c r="B12" s="317" t="s">
        <v>85</v>
      </c>
      <c r="C12" s="318" t="s">
        <v>82</v>
      </c>
      <c r="D12" s="319" t="s">
        <v>86</v>
      </c>
      <c r="E12" s="319" t="s">
        <v>87</v>
      </c>
      <c r="F12" s="319" t="s">
        <v>88</v>
      </c>
      <c r="G12" s="320" t="s">
        <v>89</v>
      </c>
      <c r="H12" s="50"/>
      <c r="I12" s="50"/>
      <c r="J12" s="715"/>
      <c r="K12" s="715"/>
      <c r="L12" s="715"/>
      <c r="M12" s="715"/>
      <c r="N12" s="715"/>
      <c r="O12" s="715"/>
      <c r="P12" s="715"/>
      <c r="Q12" s="36"/>
      <c r="R12" s="36"/>
    </row>
    <row r="13" spans="2:18" s="35" customFormat="1" ht="19.899999999999999" customHeight="1" thickBot="1" x14ac:dyDescent="0.35">
      <c r="B13" s="105">
        <v>1</v>
      </c>
      <c r="C13" s="104">
        <v>2</v>
      </c>
      <c r="D13" s="92">
        <v>3</v>
      </c>
      <c r="E13" s="92">
        <v>4</v>
      </c>
      <c r="F13" s="92">
        <v>5</v>
      </c>
      <c r="G13" s="93">
        <v>6</v>
      </c>
      <c r="H13" s="50"/>
      <c r="I13" s="50"/>
      <c r="J13" s="715"/>
      <c r="K13" s="715"/>
      <c r="L13" s="715"/>
      <c r="M13" s="715"/>
      <c r="N13" s="715"/>
      <c r="O13" s="715"/>
      <c r="P13" s="715"/>
      <c r="Q13" s="36"/>
      <c r="R13" s="36"/>
    </row>
    <row r="14" spans="2:18" s="35" customFormat="1" ht="35.1" customHeight="1" x14ac:dyDescent="0.3">
      <c r="B14" s="717" t="s">
        <v>802</v>
      </c>
      <c r="C14" s="102" t="s">
        <v>130</v>
      </c>
      <c r="D14" s="98" t="s">
        <v>696</v>
      </c>
      <c r="E14" s="98" t="s">
        <v>697</v>
      </c>
      <c r="F14" s="98"/>
      <c r="G14" s="99">
        <v>65825984</v>
      </c>
      <c r="J14" s="36"/>
      <c r="K14" s="36"/>
      <c r="L14" s="36"/>
      <c r="M14" s="36"/>
      <c r="N14" s="36"/>
      <c r="O14" s="36"/>
      <c r="P14" s="36"/>
      <c r="Q14" s="36"/>
      <c r="R14" s="36"/>
    </row>
    <row r="15" spans="2:18" s="35" customFormat="1" ht="35.1" customHeight="1" x14ac:dyDescent="0.3">
      <c r="B15" s="718"/>
      <c r="C15" s="102" t="s">
        <v>130</v>
      </c>
      <c r="D15" s="97" t="s">
        <v>696</v>
      </c>
      <c r="E15" s="97" t="s">
        <v>698</v>
      </c>
      <c r="F15" s="97"/>
      <c r="G15" s="413">
        <v>7872863</v>
      </c>
    </row>
    <row r="16" spans="2:18" s="35" customFormat="1" ht="35.1" customHeight="1" x14ac:dyDescent="0.3">
      <c r="B16" s="718"/>
      <c r="C16" s="102" t="s">
        <v>130</v>
      </c>
      <c r="D16" s="97" t="s">
        <v>696</v>
      </c>
      <c r="E16" s="97" t="s">
        <v>699</v>
      </c>
      <c r="F16" s="97"/>
      <c r="G16" s="413">
        <v>1035977</v>
      </c>
    </row>
    <row r="17" spans="2:7" s="35" customFormat="1" ht="35.1" customHeight="1" x14ac:dyDescent="0.3">
      <c r="B17" s="718"/>
      <c r="C17" s="102" t="s">
        <v>130</v>
      </c>
      <c r="D17" s="68" t="s">
        <v>696</v>
      </c>
      <c r="E17" s="68" t="s">
        <v>700</v>
      </c>
      <c r="F17" s="68"/>
      <c r="G17" s="413">
        <v>644642</v>
      </c>
    </row>
    <row r="18" spans="2:7" s="35" customFormat="1" ht="35.1" customHeight="1" x14ac:dyDescent="0.3">
      <c r="B18" s="718"/>
      <c r="C18" s="102" t="s">
        <v>130</v>
      </c>
      <c r="D18" s="68" t="s">
        <v>696</v>
      </c>
      <c r="E18" s="95" t="s">
        <v>702</v>
      </c>
      <c r="F18" s="95"/>
      <c r="G18" s="96">
        <v>4073259</v>
      </c>
    </row>
    <row r="19" spans="2:7" s="35" customFormat="1" ht="35.1" customHeight="1" x14ac:dyDescent="0.3">
      <c r="B19" s="718"/>
      <c r="C19" s="102" t="s">
        <v>130</v>
      </c>
      <c r="D19" s="68" t="s">
        <v>696</v>
      </c>
      <c r="E19" s="95" t="s">
        <v>723</v>
      </c>
      <c r="F19" s="95"/>
      <c r="G19" s="96">
        <v>18</v>
      </c>
    </row>
    <row r="20" spans="2:7" s="35" customFormat="1" ht="35.1" customHeight="1" x14ac:dyDescent="0.3">
      <c r="B20" s="718"/>
      <c r="C20" s="450" t="s">
        <v>130</v>
      </c>
      <c r="D20" s="68" t="s">
        <v>701</v>
      </c>
      <c r="E20" s="95"/>
      <c r="F20" s="95"/>
      <c r="G20" s="96">
        <v>8504</v>
      </c>
    </row>
    <row r="21" spans="2:7" s="35" customFormat="1" ht="35.1" customHeight="1" thickBot="1" x14ac:dyDescent="0.35">
      <c r="B21" s="719"/>
      <c r="C21" s="321" t="s">
        <v>216</v>
      </c>
      <c r="D21" s="414"/>
      <c r="E21" s="415"/>
      <c r="F21" s="415"/>
      <c r="G21" s="416">
        <f>SUM(G14:G20)</f>
        <v>79461247</v>
      </c>
    </row>
    <row r="22" spans="2:7" s="35" customFormat="1" ht="35.1" customHeight="1" x14ac:dyDescent="0.3">
      <c r="B22" s="712" t="s">
        <v>803</v>
      </c>
      <c r="C22" s="103" t="s">
        <v>130</v>
      </c>
      <c r="D22" s="98" t="s">
        <v>696</v>
      </c>
      <c r="E22" s="98" t="s">
        <v>697</v>
      </c>
      <c r="F22" s="98"/>
      <c r="G22" s="99">
        <v>134330752</v>
      </c>
    </row>
    <row r="23" spans="2:7" s="35" customFormat="1" ht="35.1" customHeight="1" x14ac:dyDescent="0.3">
      <c r="B23" s="713"/>
      <c r="C23" s="102" t="s">
        <v>130</v>
      </c>
      <c r="D23" s="97" t="s">
        <v>696</v>
      </c>
      <c r="E23" s="97" t="s">
        <v>698</v>
      </c>
      <c r="F23" s="68"/>
      <c r="G23" s="94">
        <v>14158087</v>
      </c>
    </row>
    <row r="24" spans="2:7" s="35" customFormat="1" ht="35.1" customHeight="1" x14ac:dyDescent="0.3">
      <c r="B24" s="713"/>
      <c r="C24" s="102" t="s">
        <v>130</v>
      </c>
      <c r="D24" s="97" t="s">
        <v>696</v>
      </c>
      <c r="E24" s="97" t="s">
        <v>699</v>
      </c>
      <c r="F24" s="68"/>
      <c r="G24" s="94">
        <v>6289</v>
      </c>
    </row>
    <row r="25" spans="2:7" s="35" customFormat="1" ht="35.1" customHeight="1" x14ac:dyDescent="0.3">
      <c r="B25" s="713"/>
      <c r="C25" s="102" t="s">
        <v>130</v>
      </c>
      <c r="D25" s="68" t="s">
        <v>696</v>
      </c>
      <c r="E25" s="68" t="s">
        <v>700</v>
      </c>
      <c r="F25" s="68"/>
      <c r="G25" s="94">
        <v>216076</v>
      </c>
    </row>
    <row r="26" spans="2:7" s="35" customFormat="1" ht="35.1" customHeight="1" x14ac:dyDescent="0.3">
      <c r="B26" s="713"/>
      <c r="C26" s="102" t="s">
        <v>130</v>
      </c>
      <c r="D26" s="68" t="s">
        <v>696</v>
      </c>
      <c r="E26" s="95" t="s">
        <v>702</v>
      </c>
      <c r="F26" s="68"/>
      <c r="G26" s="94">
        <v>2555850</v>
      </c>
    </row>
    <row r="27" spans="2:7" s="35" customFormat="1" ht="35.1" customHeight="1" x14ac:dyDescent="0.3">
      <c r="B27" s="713"/>
      <c r="C27" s="102" t="s">
        <v>130</v>
      </c>
      <c r="D27" s="68" t="s">
        <v>696</v>
      </c>
      <c r="E27" s="95" t="s">
        <v>723</v>
      </c>
      <c r="F27" s="68"/>
      <c r="G27" s="94">
        <v>18</v>
      </c>
    </row>
    <row r="28" spans="2:7" s="35" customFormat="1" ht="35.1" customHeight="1" x14ac:dyDescent="0.3">
      <c r="B28" s="713"/>
      <c r="C28" s="102" t="s">
        <v>130</v>
      </c>
      <c r="D28" s="68" t="s">
        <v>701</v>
      </c>
      <c r="E28" s="95"/>
      <c r="F28" s="68"/>
      <c r="G28" s="94">
        <v>202865</v>
      </c>
    </row>
    <row r="29" spans="2:7" s="35" customFormat="1" ht="35.1" customHeight="1" thickBot="1" x14ac:dyDescent="0.35">
      <c r="B29" s="714"/>
      <c r="C29" s="321" t="s">
        <v>216</v>
      </c>
      <c r="D29" s="107"/>
      <c r="E29" s="107"/>
      <c r="F29" s="106"/>
      <c r="G29" s="322">
        <f>SUM(G22:G28)</f>
        <v>151469937</v>
      </c>
    </row>
    <row r="30" spans="2:7" s="35" customFormat="1" ht="35.1" customHeight="1" x14ac:dyDescent="0.3">
      <c r="B30" s="712" t="s">
        <v>804</v>
      </c>
      <c r="C30" s="103" t="s">
        <v>130</v>
      </c>
      <c r="D30" s="98" t="s">
        <v>696</v>
      </c>
      <c r="E30" s="98" t="s">
        <v>697</v>
      </c>
      <c r="F30" s="98"/>
      <c r="G30" s="99">
        <v>97014299</v>
      </c>
    </row>
    <row r="31" spans="2:7" s="35" customFormat="1" ht="35.1" customHeight="1" x14ac:dyDescent="0.3">
      <c r="B31" s="720"/>
      <c r="C31" s="101" t="s">
        <v>130</v>
      </c>
      <c r="D31" s="97" t="s">
        <v>696</v>
      </c>
      <c r="E31" s="97" t="s">
        <v>698</v>
      </c>
      <c r="F31" s="97"/>
      <c r="G31" s="413">
        <v>7870248</v>
      </c>
    </row>
    <row r="32" spans="2:7" s="35" customFormat="1" ht="35.1" customHeight="1" x14ac:dyDescent="0.3">
      <c r="B32" s="720"/>
      <c r="C32" s="101" t="s">
        <v>130</v>
      </c>
      <c r="D32" s="97" t="s">
        <v>696</v>
      </c>
      <c r="E32" s="97" t="s">
        <v>699</v>
      </c>
      <c r="F32" s="97"/>
      <c r="G32" s="413">
        <v>6289</v>
      </c>
    </row>
    <row r="33" spans="2:7" s="35" customFormat="1" ht="35.1" customHeight="1" x14ac:dyDescent="0.3">
      <c r="B33" s="720"/>
      <c r="C33" s="101" t="s">
        <v>130</v>
      </c>
      <c r="D33" s="68" t="s">
        <v>696</v>
      </c>
      <c r="E33" s="68" t="s">
        <v>700</v>
      </c>
      <c r="F33" s="97"/>
      <c r="G33" s="413">
        <v>437363</v>
      </c>
    </row>
    <row r="34" spans="2:7" s="35" customFormat="1" ht="35.1" customHeight="1" x14ac:dyDescent="0.3">
      <c r="B34" s="720"/>
      <c r="C34" s="109" t="s">
        <v>130</v>
      </c>
      <c r="D34" s="68" t="s">
        <v>696</v>
      </c>
      <c r="E34" s="95" t="s">
        <v>702</v>
      </c>
      <c r="F34" s="68"/>
      <c r="G34" s="94">
        <v>3814330</v>
      </c>
    </row>
    <row r="35" spans="2:7" s="35" customFormat="1" ht="35.1" customHeight="1" x14ac:dyDescent="0.3">
      <c r="B35" s="720"/>
      <c r="C35" s="109" t="s">
        <v>130</v>
      </c>
      <c r="D35" s="68" t="s">
        <v>696</v>
      </c>
      <c r="E35" s="95" t="s">
        <v>723</v>
      </c>
      <c r="F35" s="68"/>
      <c r="G35" s="94">
        <v>18</v>
      </c>
    </row>
    <row r="36" spans="2:7" s="35" customFormat="1" ht="35.1" customHeight="1" x14ac:dyDescent="0.3">
      <c r="B36" s="720"/>
      <c r="C36" s="109" t="s">
        <v>130</v>
      </c>
      <c r="D36" s="68" t="s">
        <v>701</v>
      </c>
      <c r="E36" s="68"/>
      <c r="F36" s="68"/>
      <c r="G36" s="94">
        <v>190301</v>
      </c>
    </row>
    <row r="37" spans="2:7" s="35" customFormat="1" ht="35.1" customHeight="1" thickBot="1" x14ac:dyDescent="0.35">
      <c r="B37" s="721"/>
      <c r="C37" s="321" t="s">
        <v>216</v>
      </c>
      <c r="D37" s="106"/>
      <c r="E37" s="106"/>
      <c r="F37" s="106"/>
      <c r="G37" s="322">
        <f>SUM(G30:G36)</f>
        <v>109332848</v>
      </c>
    </row>
    <row r="38" spans="2:7" s="35" customFormat="1" ht="35.1" customHeight="1" thickBot="1" x14ac:dyDescent="0.35">
      <c r="B38" s="712" t="s">
        <v>805</v>
      </c>
      <c r="C38" s="103" t="s">
        <v>130</v>
      </c>
      <c r="D38" s="98" t="s">
        <v>696</v>
      </c>
      <c r="E38" s="98" t="s">
        <v>697</v>
      </c>
      <c r="F38" s="98"/>
      <c r="G38" s="99"/>
    </row>
    <row r="39" spans="2:7" s="35" customFormat="1" ht="35.1" customHeight="1" thickBot="1" x14ac:dyDescent="0.35">
      <c r="B39" s="713"/>
      <c r="C39" s="103" t="s">
        <v>130</v>
      </c>
      <c r="D39" s="97" t="s">
        <v>696</v>
      </c>
      <c r="E39" s="97" t="s">
        <v>698</v>
      </c>
      <c r="F39" s="97"/>
      <c r="G39" s="413"/>
    </row>
    <row r="40" spans="2:7" s="35" customFormat="1" ht="35.1" customHeight="1" thickBot="1" x14ac:dyDescent="0.35">
      <c r="B40" s="713"/>
      <c r="C40" s="103" t="s">
        <v>130</v>
      </c>
      <c r="D40" s="97" t="s">
        <v>696</v>
      </c>
      <c r="E40" s="97" t="s">
        <v>699</v>
      </c>
      <c r="F40" s="97"/>
      <c r="G40" s="413"/>
    </row>
    <row r="41" spans="2:7" s="35" customFormat="1" ht="35.1" customHeight="1" x14ac:dyDescent="0.3">
      <c r="B41" s="713"/>
      <c r="C41" s="103" t="s">
        <v>130</v>
      </c>
      <c r="D41" s="68" t="s">
        <v>696</v>
      </c>
      <c r="E41" s="68" t="s">
        <v>700</v>
      </c>
      <c r="F41" s="97"/>
      <c r="G41" s="413"/>
    </row>
    <row r="42" spans="2:7" s="35" customFormat="1" ht="35.1" customHeight="1" x14ac:dyDescent="0.3">
      <c r="B42" s="713"/>
      <c r="C42" s="102" t="s">
        <v>130</v>
      </c>
      <c r="D42" s="68" t="s">
        <v>696</v>
      </c>
      <c r="E42" s="95" t="s">
        <v>702</v>
      </c>
      <c r="F42" s="68"/>
      <c r="G42" s="94"/>
    </row>
    <row r="43" spans="2:7" s="35" customFormat="1" ht="35.1" customHeight="1" x14ac:dyDescent="0.3">
      <c r="B43" s="713"/>
      <c r="C43" s="102" t="s">
        <v>130</v>
      </c>
      <c r="D43" s="68" t="s">
        <v>701</v>
      </c>
      <c r="E43" s="68"/>
      <c r="F43" s="68"/>
      <c r="G43" s="94"/>
    </row>
    <row r="44" spans="2:7" s="35" customFormat="1" ht="35.1" customHeight="1" thickBot="1" x14ac:dyDescent="0.35">
      <c r="B44" s="714"/>
      <c r="C44" s="321" t="s">
        <v>216</v>
      </c>
      <c r="D44" s="100"/>
      <c r="E44" s="100"/>
      <c r="F44" s="100"/>
      <c r="G44" s="322"/>
    </row>
    <row r="45" spans="2:7" s="35" customFormat="1" ht="35.1" customHeight="1" x14ac:dyDescent="0.3">
      <c r="B45" s="712" t="s">
        <v>806</v>
      </c>
      <c r="C45" s="101" t="s">
        <v>130</v>
      </c>
      <c r="D45" s="98" t="s">
        <v>696</v>
      </c>
      <c r="E45" s="98" t="s">
        <v>697</v>
      </c>
      <c r="F45" s="98"/>
      <c r="G45" s="99"/>
    </row>
    <row r="46" spans="2:7" s="35" customFormat="1" ht="35.1" customHeight="1" x14ac:dyDescent="0.3">
      <c r="B46" s="713"/>
      <c r="C46" s="101" t="s">
        <v>130</v>
      </c>
      <c r="D46" s="97" t="s">
        <v>696</v>
      </c>
      <c r="E46" s="97" t="s">
        <v>698</v>
      </c>
      <c r="F46" s="97"/>
      <c r="G46" s="413"/>
    </row>
    <row r="47" spans="2:7" s="35" customFormat="1" ht="35.1" customHeight="1" x14ac:dyDescent="0.3">
      <c r="B47" s="713"/>
      <c r="C47" s="101" t="s">
        <v>130</v>
      </c>
      <c r="D47" s="97" t="s">
        <v>696</v>
      </c>
      <c r="E47" s="97" t="s">
        <v>699</v>
      </c>
      <c r="F47" s="97"/>
      <c r="G47" s="413"/>
    </row>
    <row r="48" spans="2:7" s="35" customFormat="1" ht="35.1" customHeight="1" x14ac:dyDescent="0.3">
      <c r="B48" s="713"/>
      <c r="C48" s="101" t="s">
        <v>130</v>
      </c>
      <c r="D48" s="68" t="s">
        <v>696</v>
      </c>
      <c r="E48" s="68" t="s">
        <v>700</v>
      </c>
      <c r="F48" s="97"/>
      <c r="G48" s="413"/>
    </row>
    <row r="49" spans="2:10" s="35" customFormat="1" ht="35.1" customHeight="1" x14ac:dyDescent="0.3">
      <c r="B49" s="713"/>
      <c r="C49" s="102" t="s">
        <v>130</v>
      </c>
      <c r="D49" s="68" t="s">
        <v>696</v>
      </c>
      <c r="E49" s="95" t="s">
        <v>702</v>
      </c>
      <c r="F49" s="68"/>
      <c r="G49" s="94"/>
    </row>
    <row r="50" spans="2:10" s="35" customFormat="1" ht="35.1" customHeight="1" x14ac:dyDescent="0.3">
      <c r="B50" s="713"/>
      <c r="C50" s="102" t="s">
        <v>130</v>
      </c>
      <c r="D50" s="68" t="s">
        <v>701</v>
      </c>
      <c r="E50" s="95"/>
      <c r="F50" s="95"/>
      <c r="G50" s="96"/>
    </row>
    <row r="51" spans="2:10" s="35" customFormat="1" ht="35.1" customHeight="1" thickBot="1" x14ac:dyDescent="0.35">
      <c r="B51" s="714"/>
      <c r="C51" s="321" t="s">
        <v>216</v>
      </c>
      <c r="D51" s="108"/>
      <c r="E51" s="107"/>
      <c r="F51" s="107"/>
      <c r="G51" s="323"/>
    </row>
    <row r="52" spans="2:10" s="35" customFormat="1" ht="20.25" x14ac:dyDescent="0.3">
      <c r="B52" s="62"/>
      <c r="C52" s="63"/>
      <c r="D52" s="62"/>
      <c r="E52" s="62"/>
      <c r="F52" s="62"/>
      <c r="G52" s="62"/>
    </row>
    <row r="53" spans="2:10" ht="19.5" customHeight="1" x14ac:dyDescent="0.25">
      <c r="B53" s="13"/>
      <c r="C53" s="13"/>
      <c r="D53" s="13"/>
      <c r="F53" s="57"/>
      <c r="G53" s="57"/>
      <c r="H53" s="57"/>
      <c r="I53" s="57"/>
      <c r="J53" s="57"/>
    </row>
    <row r="54" spans="2:10" ht="20.25" x14ac:dyDescent="0.3">
      <c r="B54" s="62"/>
      <c r="C54" s="63"/>
      <c r="D54" s="62"/>
      <c r="E54" s="54"/>
      <c r="F54" s="62"/>
      <c r="G54" s="62"/>
    </row>
    <row r="55" spans="2:10" ht="20.25" x14ac:dyDescent="0.3">
      <c r="B55" s="62"/>
      <c r="C55" s="63"/>
      <c r="D55" s="62"/>
      <c r="E55" s="62"/>
      <c r="F55" s="62"/>
      <c r="G55" s="62"/>
    </row>
  </sheetData>
  <mergeCells count="7">
    <mergeCell ref="B45:B51"/>
    <mergeCell ref="B22:B29"/>
    <mergeCell ref="J12:P13"/>
    <mergeCell ref="B7:G7"/>
    <mergeCell ref="B14:B21"/>
    <mergeCell ref="B30:B37"/>
    <mergeCell ref="B38:B44"/>
  </mergeCells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49:C50 C19 C28 C36 C42:C43 C14:C15 C22:C23 C30 C38 C45 C3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66"/>
  <sheetViews>
    <sheetView showGridLines="0" tabSelected="1" workbookViewId="0">
      <selection activeCell="M21" sqref="M21"/>
    </sheetView>
  </sheetViews>
  <sheetFormatPr defaultRowHeight="15.75" x14ac:dyDescent="0.25"/>
  <cols>
    <col min="1" max="1" width="1.140625" style="452" customWidth="1"/>
    <col min="2" max="2" width="5.5703125" style="452" customWidth="1"/>
    <col min="3" max="3" width="28.7109375" style="452" customWidth="1"/>
    <col min="4" max="7" width="14.7109375" style="452" customWidth="1"/>
    <col min="8" max="8" width="24.140625" style="452" customWidth="1"/>
    <col min="9" max="16" width="13.7109375" style="452" customWidth="1"/>
    <col min="17" max="17" width="9.140625" style="452" customWidth="1"/>
    <col min="18" max="16384" width="9.140625" style="452"/>
  </cols>
  <sheetData>
    <row r="1" spans="1:16" x14ac:dyDescent="0.25">
      <c r="P1" s="453" t="s">
        <v>724</v>
      </c>
    </row>
    <row r="3" spans="1:16" ht="22.5" x14ac:dyDescent="0.3">
      <c r="B3" s="762" t="s">
        <v>725</v>
      </c>
      <c r="C3" s="762"/>
      <c r="D3" s="762"/>
      <c r="E3" s="762"/>
      <c r="F3" s="762"/>
      <c r="G3" s="762"/>
      <c r="H3" s="762"/>
      <c r="I3" s="762"/>
      <c r="J3" s="762"/>
      <c r="K3" s="762"/>
      <c r="L3" s="762"/>
      <c r="M3" s="762"/>
      <c r="N3" s="762"/>
      <c r="O3" s="762"/>
      <c r="P3" s="762"/>
    </row>
    <row r="5" spans="1:16" ht="16.5" thickBot="1" x14ac:dyDescent="0.3">
      <c r="P5" s="454" t="s">
        <v>3</v>
      </c>
    </row>
    <row r="6" spans="1:16" ht="28.5" customHeight="1" thickBot="1" x14ac:dyDescent="0.3">
      <c r="B6" s="763" t="s">
        <v>726</v>
      </c>
      <c r="C6" s="763" t="s">
        <v>727</v>
      </c>
      <c r="D6" s="763" t="s">
        <v>728</v>
      </c>
      <c r="E6" s="763" t="s">
        <v>729</v>
      </c>
      <c r="F6" s="763" t="s">
        <v>730</v>
      </c>
      <c r="G6" s="763" t="s">
        <v>731</v>
      </c>
      <c r="H6" s="763" t="s">
        <v>732</v>
      </c>
      <c r="I6" s="765" t="s">
        <v>807</v>
      </c>
      <c r="J6" s="766"/>
      <c r="K6" s="766"/>
      <c r="L6" s="766"/>
      <c r="M6" s="766"/>
      <c r="N6" s="766"/>
      <c r="O6" s="766"/>
      <c r="P6" s="767"/>
    </row>
    <row r="7" spans="1:16" ht="36" customHeight="1" thickBot="1" x14ac:dyDescent="0.3">
      <c r="B7" s="764"/>
      <c r="C7" s="764"/>
      <c r="D7" s="764"/>
      <c r="E7" s="764"/>
      <c r="F7" s="764"/>
      <c r="G7" s="764"/>
      <c r="H7" s="764"/>
      <c r="I7" s="455" t="s">
        <v>733</v>
      </c>
      <c r="J7" s="455" t="s">
        <v>734</v>
      </c>
      <c r="K7" s="455" t="s">
        <v>735</v>
      </c>
      <c r="L7" s="455" t="s">
        <v>736</v>
      </c>
      <c r="M7" s="455" t="s">
        <v>737</v>
      </c>
      <c r="N7" s="455" t="s">
        <v>738</v>
      </c>
      <c r="O7" s="455" t="s">
        <v>739</v>
      </c>
      <c r="P7" s="456" t="s">
        <v>740</v>
      </c>
    </row>
    <row r="8" spans="1:16" x14ac:dyDescent="0.25">
      <c r="A8" s="476"/>
      <c r="B8" s="743" t="s">
        <v>51</v>
      </c>
      <c r="C8" s="746" t="s">
        <v>741</v>
      </c>
      <c r="D8" s="749"/>
      <c r="E8" s="749"/>
      <c r="F8" s="740"/>
      <c r="G8" s="752"/>
      <c r="H8" s="457" t="s">
        <v>742</v>
      </c>
      <c r="I8" s="458"/>
      <c r="J8" s="459"/>
      <c r="K8" s="458"/>
      <c r="L8" s="459"/>
      <c r="M8" s="458"/>
      <c r="N8" s="459"/>
      <c r="O8" s="458"/>
      <c r="P8" s="460"/>
    </row>
    <row r="9" spans="1:16" x14ac:dyDescent="0.25">
      <c r="A9" s="476"/>
      <c r="B9" s="744"/>
      <c r="C9" s="747"/>
      <c r="D9" s="750"/>
      <c r="E9" s="750"/>
      <c r="F9" s="741"/>
      <c r="G9" s="753"/>
      <c r="H9" s="457" t="s">
        <v>743</v>
      </c>
      <c r="I9" s="461"/>
      <c r="J9" s="459"/>
      <c r="K9" s="461"/>
      <c r="L9" s="459"/>
      <c r="M9" s="461"/>
      <c r="N9" s="459"/>
      <c r="O9" s="461"/>
      <c r="P9" s="460"/>
    </row>
    <row r="10" spans="1:16" x14ac:dyDescent="0.25">
      <c r="A10" s="476"/>
      <c r="B10" s="744"/>
      <c r="C10" s="747"/>
      <c r="D10" s="750"/>
      <c r="E10" s="750"/>
      <c r="F10" s="741"/>
      <c r="G10" s="753"/>
      <c r="H10" s="457" t="s">
        <v>47</v>
      </c>
      <c r="I10" s="461"/>
      <c r="J10" s="459"/>
      <c r="K10" s="461"/>
      <c r="L10" s="459"/>
      <c r="M10" s="461"/>
      <c r="N10" s="459"/>
      <c r="O10" s="461"/>
      <c r="P10" s="460"/>
    </row>
    <row r="11" spans="1:16" ht="16.5" thickBot="1" x14ac:dyDescent="0.3">
      <c r="A11" s="476"/>
      <c r="B11" s="744"/>
      <c r="C11" s="747"/>
      <c r="D11" s="750"/>
      <c r="E11" s="750"/>
      <c r="F11" s="741"/>
      <c r="G11" s="753"/>
      <c r="H11" s="457" t="s">
        <v>744</v>
      </c>
      <c r="I11" s="462"/>
      <c r="J11" s="459"/>
      <c r="K11" s="462"/>
      <c r="L11" s="459">
        <v>162592</v>
      </c>
      <c r="M11" s="462"/>
      <c r="N11" s="459"/>
      <c r="O11" s="462"/>
      <c r="P11" s="460"/>
    </row>
    <row r="12" spans="1:16" ht="16.5" thickBot="1" x14ac:dyDescent="0.3">
      <c r="A12" s="476"/>
      <c r="B12" s="745"/>
      <c r="C12" s="748"/>
      <c r="D12" s="751"/>
      <c r="E12" s="751"/>
      <c r="F12" s="742"/>
      <c r="G12" s="761"/>
      <c r="H12" s="463" t="s">
        <v>745</v>
      </c>
      <c r="I12" s="464"/>
      <c r="J12" s="465"/>
      <c r="K12" s="464"/>
      <c r="L12" s="465">
        <v>162592</v>
      </c>
      <c r="M12" s="464"/>
      <c r="N12" s="465"/>
      <c r="O12" s="464"/>
      <c r="P12" s="466"/>
    </row>
    <row r="13" spans="1:16" x14ac:dyDescent="0.25">
      <c r="A13" s="476"/>
      <c r="B13" s="743" t="s">
        <v>52</v>
      </c>
      <c r="C13" s="746" t="s">
        <v>746</v>
      </c>
      <c r="D13" s="749"/>
      <c r="E13" s="749"/>
      <c r="F13" s="740"/>
      <c r="G13" s="752"/>
      <c r="H13" s="457" t="s">
        <v>742</v>
      </c>
      <c r="I13" s="467"/>
      <c r="J13" s="459"/>
      <c r="K13" s="467"/>
      <c r="L13" s="459"/>
      <c r="M13" s="467"/>
      <c r="N13" s="459"/>
      <c r="O13" s="467"/>
      <c r="P13" s="460"/>
    </row>
    <row r="14" spans="1:16" x14ac:dyDescent="0.25">
      <c r="A14" s="476"/>
      <c r="B14" s="744"/>
      <c r="C14" s="747"/>
      <c r="D14" s="750"/>
      <c r="E14" s="750"/>
      <c r="F14" s="741"/>
      <c r="G14" s="753"/>
      <c r="H14" s="457" t="s">
        <v>743</v>
      </c>
      <c r="I14" s="461"/>
      <c r="J14" s="459"/>
      <c r="K14" s="461"/>
      <c r="L14" s="459"/>
      <c r="M14" s="461"/>
      <c r="N14" s="459"/>
      <c r="O14" s="461"/>
      <c r="P14" s="460"/>
    </row>
    <row r="15" spans="1:16" x14ac:dyDescent="0.25">
      <c r="A15" s="476"/>
      <c r="B15" s="744"/>
      <c r="C15" s="747"/>
      <c r="D15" s="750"/>
      <c r="E15" s="750"/>
      <c r="F15" s="741"/>
      <c r="G15" s="753"/>
      <c r="H15" s="457" t="s">
        <v>47</v>
      </c>
      <c r="I15" s="461"/>
      <c r="J15" s="459"/>
      <c r="K15" s="461"/>
      <c r="L15" s="459"/>
      <c r="M15" s="461"/>
      <c r="N15" s="459"/>
      <c r="O15" s="461"/>
      <c r="P15" s="460"/>
    </row>
    <row r="16" spans="1:16" ht="16.5" thickBot="1" x14ac:dyDescent="0.3">
      <c r="A16" s="476"/>
      <c r="B16" s="744"/>
      <c r="C16" s="747"/>
      <c r="D16" s="750"/>
      <c r="E16" s="750"/>
      <c r="F16" s="741"/>
      <c r="G16" s="753"/>
      <c r="H16" s="457" t="s">
        <v>744</v>
      </c>
      <c r="I16" s="462"/>
      <c r="J16" s="459"/>
      <c r="K16" s="462"/>
      <c r="L16" s="459">
        <v>179550</v>
      </c>
      <c r="M16" s="462"/>
      <c r="N16" s="459"/>
      <c r="O16" s="462"/>
      <c r="P16" s="460"/>
    </row>
    <row r="17" spans="1:16" ht="16.5" thickBot="1" x14ac:dyDescent="0.3">
      <c r="A17" s="476"/>
      <c r="B17" s="745"/>
      <c r="C17" s="748"/>
      <c r="D17" s="751"/>
      <c r="E17" s="751"/>
      <c r="F17" s="742"/>
      <c r="G17" s="761"/>
      <c r="H17" s="463" t="s">
        <v>745</v>
      </c>
      <c r="I17" s="462"/>
      <c r="J17" s="465"/>
      <c r="K17" s="462"/>
      <c r="L17" s="459">
        <v>179550</v>
      </c>
      <c r="M17" s="462"/>
      <c r="N17" s="459"/>
      <c r="O17" s="462"/>
      <c r="P17" s="466"/>
    </row>
    <row r="18" spans="1:16" x14ac:dyDescent="0.25">
      <c r="A18" s="476"/>
      <c r="B18" s="743" t="s">
        <v>53</v>
      </c>
      <c r="C18" s="746" t="s">
        <v>747</v>
      </c>
      <c r="D18" s="749"/>
      <c r="E18" s="749"/>
      <c r="F18" s="740"/>
      <c r="G18" s="752"/>
      <c r="H18" s="457" t="s">
        <v>742</v>
      </c>
      <c r="I18" s="458"/>
      <c r="J18" s="459"/>
      <c r="K18" s="458"/>
      <c r="L18" s="459"/>
      <c r="M18" s="458"/>
      <c r="N18" s="459"/>
      <c r="O18" s="458"/>
      <c r="P18" s="460"/>
    </row>
    <row r="19" spans="1:16" x14ac:dyDescent="0.25">
      <c r="A19" s="476"/>
      <c r="B19" s="744"/>
      <c r="C19" s="747"/>
      <c r="D19" s="750"/>
      <c r="E19" s="750"/>
      <c r="F19" s="741"/>
      <c r="G19" s="753"/>
      <c r="H19" s="457" t="s">
        <v>743</v>
      </c>
      <c r="I19" s="461"/>
      <c r="J19" s="459"/>
      <c r="K19" s="461"/>
      <c r="L19" s="459"/>
      <c r="M19" s="461"/>
      <c r="N19" s="459"/>
      <c r="O19" s="461"/>
      <c r="P19" s="460"/>
    </row>
    <row r="20" spans="1:16" x14ac:dyDescent="0.25">
      <c r="A20" s="476"/>
      <c r="B20" s="744"/>
      <c r="C20" s="747"/>
      <c r="D20" s="750"/>
      <c r="E20" s="750"/>
      <c r="F20" s="741"/>
      <c r="G20" s="753"/>
      <c r="H20" s="457" t="s">
        <v>47</v>
      </c>
      <c r="I20" s="461"/>
      <c r="J20" s="459"/>
      <c r="K20" s="461"/>
      <c r="L20" s="459"/>
      <c r="M20" s="461"/>
      <c r="N20" s="459"/>
      <c r="O20" s="461"/>
      <c r="P20" s="460"/>
    </row>
    <row r="21" spans="1:16" ht="16.5" thickBot="1" x14ac:dyDescent="0.3">
      <c r="A21" s="476"/>
      <c r="B21" s="744"/>
      <c r="C21" s="747"/>
      <c r="D21" s="750"/>
      <c r="E21" s="750"/>
      <c r="F21" s="741"/>
      <c r="G21" s="753"/>
      <c r="H21" s="457" t="s">
        <v>744</v>
      </c>
      <c r="I21" s="464"/>
      <c r="J21" s="459"/>
      <c r="K21" s="464"/>
      <c r="L21" s="459">
        <v>204763</v>
      </c>
      <c r="M21" s="464"/>
      <c r="N21" s="459"/>
      <c r="O21" s="464"/>
      <c r="P21" s="460"/>
    </row>
    <row r="22" spans="1:16" ht="16.5" thickBot="1" x14ac:dyDescent="0.3">
      <c r="A22" s="476"/>
      <c r="B22" s="745"/>
      <c r="C22" s="748"/>
      <c r="D22" s="751"/>
      <c r="E22" s="751"/>
      <c r="F22" s="742"/>
      <c r="G22" s="761"/>
      <c r="H22" s="463" t="s">
        <v>745</v>
      </c>
      <c r="I22" s="464"/>
      <c r="J22" s="459"/>
      <c r="K22" s="464"/>
      <c r="L22" s="459">
        <v>204763</v>
      </c>
      <c r="M22" s="464"/>
      <c r="N22" s="459"/>
      <c r="O22" s="464"/>
      <c r="P22" s="466"/>
    </row>
    <row r="23" spans="1:16" x14ac:dyDescent="0.25">
      <c r="A23" s="476"/>
      <c r="B23" s="725" t="s">
        <v>54</v>
      </c>
      <c r="C23" s="746" t="s">
        <v>748</v>
      </c>
      <c r="D23" s="749"/>
      <c r="E23" s="749"/>
      <c r="F23" s="740"/>
      <c r="G23" s="752"/>
      <c r="H23" s="457" t="s">
        <v>742</v>
      </c>
      <c r="I23" s="467"/>
      <c r="J23" s="459"/>
      <c r="K23" s="467"/>
      <c r="L23" s="459"/>
      <c r="M23" s="467"/>
      <c r="N23" s="459"/>
      <c r="O23" s="467"/>
      <c r="P23" s="460"/>
    </row>
    <row r="24" spans="1:16" x14ac:dyDescent="0.25">
      <c r="A24" s="476"/>
      <c r="B24" s="726"/>
      <c r="C24" s="747"/>
      <c r="D24" s="750"/>
      <c r="E24" s="750"/>
      <c r="F24" s="741"/>
      <c r="G24" s="753"/>
      <c r="H24" s="457" t="s">
        <v>743</v>
      </c>
      <c r="I24" s="461"/>
      <c r="J24" s="459"/>
      <c r="K24" s="461"/>
      <c r="L24" s="459"/>
      <c r="M24" s="461"/>
      <c r="N24" s="459"/>
      <c r="O24" s="461"/>
      <c r="P24" s="460"/>
    </row>
    <row r="25" spans="1:16" x14ac:dyDescent="0.25">
      <c r="A25" s="476"/>
      <c r="B25" s="726"/>
      <c r="C25" s="747"/>
      <c r="D25" s="750"/>
      <c r="E25" s="750"/>
      <c r="F25" s="741"/>
      <c r="G25" s="753"/>
      <c r="H25" s="457" t="s">
        <v>47</v>
      </c>
      <c r="I25" s="468"/>
      <c r="J25" s="459"/>
      <c r="K25" s="468"/>
      <c r="L25" s="459"/>
      <c r="M25" s="468"/>
      <c r="N25" s="459"/>
      <c r="O25" s="468"/>
      <c r="P25" s="460"/>
    </row>
    <row r="26" spans="1:16" ht="16.5" thickBot="1" x14ac:dyDescent="0.3">
      <c r="A26" s="476"/>
      <c r="B26" s="726"/>
      <c r="C26" s="747"/>
      <c r="D26" s="750"/>
      <c r="E26" s="750"/>
      <c r="F26" s="741"/>
      <c r="G26" s="753"/>
      <c r="H26" s="457" t="s">
        <v>744</v>
      </c>
      <c r="I26" s="462"/>
      <c r="J26" s="459"/>
      <c r="K26" s="462"/>
      <c r="L26" s="459"/>
      <c r="M26" s="462"/>
      <c r="N26" s="459"/>
      <c r="O26" s="462"/>
      <c r="P26" s="460"/>
    </row>
    <row r="27" spans="1:16" ht="16.5" thickBot="1" x14ac:dyDescent="0.3">
      <c r="A27" s="476"/>
      <c r="B27" s="727"/>
      <c r="C27" s="748"/>
      <c r="D27" s="751"/>
      <c r="E27" s="751"/>
      <c r="F27" s="742"/>
      <c r="G27" s="761"/>
      <c r="H27" s="463" t="s">
        <v>745</v>
      </c>
      <c r="I27" s="462"/>
      <c r="J27" s="459"/>
      <c r="K27" s="462"/>
      <c r="L27" s="459"/>
      <c r="M27" s="462"/>
      <c r="N27" s="459"/>
      <c r="O27" s="462"/>
      <c r="P27" s="466"/>
    </row>
    <row r="28" spans="1:16" x14ac:dyDescent="0.25">
      <c r="A28" s="476"/>
      <c r="B28" s="743" t="s">
        <v>55</v>
      </c>
      <c r="C28" s="746" t="s">
        <v>749</v>
      </c>
      <c r="D28" s="749"/>
      <c r="E28" s="749"/>
      <c r="F28" s="740"/>
      <c r="G28" s="752"/>
      <c r="H28" s="457" t="s">
        <v>742</v>
      </c>
      <c r="I28" s="458"/>
      <c r="J28" s="459"/>
      <c r="K28" s="458"/>
      <c r="L28" s="459"/>
      <c r="M28" s="458"/>
      <c r="N28" s="459"/>
      <c r="O28" s="458"/>
      <c r="P28" s="460"/>
    </row>
    <row r="29" spans="1:16" x14ac:dyDescent="0.25">
      <c r="A29" s="476"/>
      <c r="B29" s="744"/>
      <c r="C29" s="747"/>
      <c r="D29" s="750"/>
      <c r="E29" s="750"/>
      <c r="F29" s="741"/>
      <c r="G29" s="753"/>
      <c r="H29" s="457" t="s">
        <v>743</v>
      </c>
      <c r="I29" s="461"/>
      <c r="J29" s="459"/>
      <c r="K29" s="461"/>
      <c r="L29" s="459"/>
      <c r="M29" s="461"/>
      <c r="N29" s="459"/>
      <c r="O29" s="461"/>
      <c r="P29" s="460"/>
    </row>
    <row r="30" spans="1:16" x14ac:dyDescent="0.25">
      <c r="A30" s="476"/>
      <c r="B30" s="744"/>
      <c r="C30" s="747"/>
      <c r="D30" s="750"/>
      <c r="E30" s="750"/>
      <c r="F30" s="741"/>
      <c r="G30" s="753"/>
      <c r="H30" s="457" t="s">
        <v>47</v>
      </c>
      <c r="I30" s="461"/>
      <c r="J30" s="459"/>
      <c r="K30" s="461"/>
      <c r="L30" s="459"/>
      <c r="M30" s="469"/>
      <c r="N30" s="459"/>
      <c r="O30" s="461"/>
      <c r="P30" s="460"/>
    </row>
    <row r="31" spans="1:16" ht="16.5" thickBot="1" x14ac:dyDescent="0.3">
      <c r="A31" s="476"/>
      <c r="B31" s="744"/>
      <c r="C31" s="747"/>
      <c r="D31" s="750"/>
      <c r="E31" s="750"/>
      <c r="F31" s="741"/>
      <c r="G31" s="753"/>
      <c r="H31" s="457" t="s">
        <v>744</v>
      </c>
      <c r="I31" s="462"/>
      <c r="J31" s="459"/>
      <c r="K31" s="462"/>
      <c r="L31" s="459">
        <v>148070</v>
      </c>
      <c r="M31" s="462"/>
      <c r="N31" s="459"/>
      <c r="O31" s="462"/>
      <c r="P31" s="460"/>
    </row>
    <row r="32" spans="1:16" ht="16.5" thickBot="1" x14ac:dyDescent="0.3">
      <c r="A32" s="476"/>
      <c r="B32" s="745"/>
      <c r="C32" s="748"/>
      <c r="D32" s="751"/>
      <c r="E32" s="751"/>
      <c r="F32" s="742"/>
      <c r="G32" s="754"/>
      <c r="H32" s="463" t="s">
        <v>745</v>
      </c>
      <c r="I32" s="462"/>
      <c r="J32" s="459"/>
      <c r="K32" s="462"/>
      <c r="L32" s="459">
        <v>148070</v>
      </c>
      <c r="M32" s="462"/>
      <c r="N32" s="459"/>
      <c r="O32" s="462"/>
      <c r="P32" s="470"/>
    </row>
    <row r="33" spans="1:16" x14ac:dyDescent="0.25">
      <c r="A33" s="476"/>
      <c r="B33" s="743" t="s">
        <v>56</v>
      </c>
      <c r="C33" s="746" t="s">
        <v>750</v>
      </c>
      <c r="D33" s="749"/>
      <c r="E33" s="749"/>
      <c r="F33" s="740"/>
      <c r="G33" s="752"/>
      <c r="H33" s="457" t="s">
        <v>742</v>
      </c>
      <c r="I33" s="458"/>
      <c r="J33" s="459"/>
      <c r="K33" s="458"/>
      <c r="L33" s="459"/>
      <c r="M33" s="458"/>
      <c r="N33" s="459"/>
      <c r="O33" s="458"/>
      <c r="P33" s="460"/>
    </row>
    <row r="34" spans="1:16" x14ac:dyDescent="0.25">
      <c r="A34" s="476"/>
      <c r="B34" s="744"/>
      <c r="C34" s="747"/>
      <c r="D34" s="750"/>
      <c r="E34" s="750"/>
      <c r="F34" s="741"/>
      <c r="G34" s="753"/>
      <c r="H34" s="457" t="s">
        <v>743</v>
      </c>
      <c r="I34" s="461"/>
      <c r="J34" s="459"/>
      <c r="K34" s="461"/>
      <c r="L34" s="459"/>
      <c r="M34" s="461"/>
      <c r="N34" s="459"/>
      <c r="O34" s="461"/>
      <c r="P34" s="460"/>
    </row>
    <row r="35" spans="1:16" x14ac:dyDescent="0.25">
      <c r="A35" s="476"/>
      <c r="B35" s="744"/>
      <c r="C35" s="747"/>
      <c r="D35" s="750"/>
      <c r="E35" s="750"/>
      <c r="F35" s="741"/>
      <c r="G35" s="753"/>
      <c r="H35" s="457" t="s">
        <v>47</v>
      </c>
      <c r="I35" s="461"/>
      <c r="J35" s="459"/>
      <c r="K35" s="461"/>
      <c r="L35" s="459"/>
      <c r="M35" s="469"/>
      <c r="N35" s="459"/>
      <c r="O35" s="461"/>
      <c r="P35" s="460"/>
    </row>
    <row r="36" spans="1:16" ht="16.5" thickBot="1" x14ac:dyDescent="0.3">
      <c r="A36" s="476"/>
      <c r="B36" s="744"/>
      <c r="C36" s="747"/>
      <c r="D36" s="750"/>
      <c r="E36" s="750"/>
      <c r="F36" s="741"/>
      <c r="G36" s="753"/>
      <c r="H36" s="457" t="s">
        <v>744</v>
      </c>
      <c r="I36" s="462"/>
      <c r="J36" s="459"/>
      <c r="K36" s="462"/>
      <c r="L36" s="459">
        <v>13400</v>
      </c>
      <c r="M36" s="462"/>
      <c r="N36" s="459"/>
      <c r="O36" s="462"/>
      <c r="P36" s="460"/>
    </row>
    <row r="37" spans="1:16" ht="16.5" thickBot="1" x14ac:dyDescent="0.3">
      <c r="A37" s="476"/>
      <c r="B37" s="745"/>
      <c r="C37" s="748"/>
      <c r="D37" s="751"/>
      <c r="E37" s="751"/>
      <c r="F37" s="742"/>
      <c r="G37" s="754"/>
      <c r="H37" s="463" t="s">
        <v>745</v>
      </c>
      <c r="I37" s="462"/>
      <c r="J37" s="459"/>
      <c r="K37" s="462"/>
      <c r="L37" s="459">
        <v>13400</v>
      </c>
      <c r="M37" s="462"/>
      <c r="N37" s="459"/>
      <c r="O37" s="462"/>
      <c r="P37" s="470"/>
    </row>
    <row r="38" spans="1:16" ht="15.75" customHeight="1" x14ac:dyDescent="0.25">
      <c r="A38" s="476"/>
      <c r="B38" s="743" t="s">
        <v>57</v>
      </c>
      <c r="C38" s="746" t="s">
        <v>825</v>
      </c>
      <c r="D38" s="749"/>
      <c r="E38" s="749"/>
      <c r="F38" s="740"/>
      <c r="G38" s="752"/>
      <c r="H38" s="457" t="s">
        <v>742</v>
      </c>
      <c r="I38" s="458"/>
      <c r="J38" s="459"/>
      <c r="K38" s="458"/>
      <c r="L38" s="459"/>
      <c r="M38" s="458"/>
      <c r="N38" s="459"/>
      <c r="O38" s="458"/>
      <c r="P38" s="460"/>
    </row>
    <row r="39" spans="1:16" x14ac:dyDescent="0.25">
      <c r="A39" s="476"/>
      <c r="B39" s="744"/>
      <c r="C39" s="747"/>
      <c r="D39" s="750"/>
      <c r="E39" s="750"/>
      <c r="F39" s="741"/>
      <c r="G39" s="753"/>
      <c r="H39" s="457" t="s">
        <v>743</v>
      </c>
      <c r="I39" s="461"/>
      <c r="J39" s="459"/>
      <c r="K39" s="461"/>
      <c r="L39" s="459"/>
      <c r="M39" s="461"/>
      <c r="N39" s="459"/>
      <c r="O39" s="461"/>
      <c r="P39" s="460"/>
    </row>
    <row r="40" spans="1:16" x14ac:dyDescent="0.25">
      <c r="A40" s="476"/>
      <c r="B40" s="744"/>
      <c r="C40" s="747"/>
      <c r="D40" s="750"/>
      <c r="E40" s="750"/>
      <c r="F40" s="741"/>
      <c r="G40" s="753"/>
      <c r="H40" s="457" t="s">
        <v>47</v>
      </c>
      <c r="I40" s="461"/>
      <c r="J40" s="459"/>
      <c r="K40" s="461"/>
      <c r="L40" s="459"/>
      <c r="M40" s="469"/>
      <c r="N40" s="459"/>
      <c r="O40" s="461"/>
      <c r="P40" s="460"/>
    </row>
    <row r="41" spans="1:16" ht="16.5" thickBot="1" x14ac:dyDescent="0.3">
      <c r="A41" s="476"/>
      <c r="B41" s="744"/>
      <c r="C41" s="747"/>
      <c r="D41" s="750"/>
      <c r="E41" s="750"/>
      <c r="F41" s="741"/>
      <c r="G41" s="753"/>
      <c r="H41" s="457" t="s">
        <v>744</v>
      </c>
      <c r="I41" s="462"/>
      <c r="J41" s="459"/>
      <c r="K41" s="462"/>
      <c r="L41" s="459">
        <v>503917</v>
      </c>
      <c r="M41" s="462"/>
      <c r="N41" s="459"/>
      <c r="O41" s="462"/>
      <c r="P41" s="460"/>
    </row>
    <row r="42" spans="1:16" ht="16.5" thickBot="1" x14ac:dyDescent="0.3">
      <c r="A42" s="476"/>
      <c r="B42" s="745"/>
      <c r="C42" s="748"/>
      <c r="D42" s="751"/>
      <c r="E42" s="751"/>
      <c r="F42" s="742"/>
      <c r="G42" s="754"/>
      <c r="H42" s="463" t="s">
        <v>745</v>
      </c>
      <c r="I42" s="462"/>
      <c r="J42" s="459"/>
      <c r="K42" s="462"/>
      <c r="L42" s="459">
        <v>503917</v>
      </c>
      <c r="M42" s="462"/>
      <c r="N42" s="459"/>
      <c r="O42" s="462"/>
      <c r="P42" s="470"/>
    </row>
    <row r="43" spans="1:16" ht="15.75" customHeight="1" x14ac:dyDescent="0.25">
      <c r="A43" s="476"/>
      <c r="B43" s="743" t="s">
        <v>751</v>
      </c>
      <c r="C43" s="746" t="s">
        <v>752</v>
      </c>
      <c r="D43" s="749"/>
      <c r="E43" s="749"/>
      <c r="F43" s="740"/>
      <c r="G43" s="752"/>
      <c r="H43" s="457" t="s">
        <v>742</v>
      </c>
      <c r="I43" s="458"/>
      <c r="J43" s="459"/>
      <c r="K43" s="458"/>
      <c r="L43" s="459"/>
      <c r="M43" s="458"/>
      <c r="N43" s="459"/>
      <c r="O43" s="458"/>
      <c r="P43" s="460"/>
    </row>
    <row r="44" spans="1:16" x14ac:dyDescent="0.25">
      <c r="A44" s="476"/>
      <c r="B44" s="744"/>
      <c r="C44" s="747"/>
      <c r="D44" s="750"/>
      <c r="E44" s="750"/>
      <c r="F44" s="741"/>
      <c r="G44" s="753"/>
      <c r="H44" s="457" t="s">
        <v>743</v>
      </c>
      <c r="I44" s="461"/>
      <c r="J44" s="459"/>
      <c r="K44" s="461"/>
      <c r="L44" s="459"/>
      <c r="M44" s="461"/>
      <c r="N44" s="459"/>
      <c r="O44" s="461"/>
      <c r="P44" s="460"/>
    </row>
    <row r="45" spans="1:16" x14ac:dyDescent="0.25">
      <c r="A45" s="476"/>
      <c r="B45" s="744"/>
      <c r="C45" s="747"/>
      <c r="D45" s="750"/>
      <c r="E45" s="750"/>
      <c r="F45" s="741"/>
      <c r="G45" s="753"/>
      <c r="H45" s="457" t="s">
        <v>47</v>
      </c>
      <c r="I45" s="461"/>
      <c r="J45" s="459"/>
      <c r="K45" s="461"/>
      <c r="L45" s="459"/>
      <c r="M45" s="469"/>
      <c r="N45" s="459"/>
      <c r="O45" s="461"/>
      <c r="P45" s="460"/>
    </row>
    <row r="46" spans="1:16" ht="16.5" thickBot="1" x14ac:dyDescent="0.3">
      <c r="A46" s="476"/>
      <c r="B46" s="744"/>
      <c r="C46" s="747"/>
      <c r="D46" s="750"/>
      <c r="E46" s="750"/>
      <c r="F46" s="741"/>
      <c r="G46" s="753"/>
      <c r="H46" s="457" t="s">
        <v>744</v>
      </c>
      <c r="I46" s="462"/>
      <c r="J46" s="459"/>
      <c r="K46" s="462"/>
      <c r="L46" s="459">
        <v>52878</v>
      </c>
      <c r="M46" s="462"/>
      <c r="N46" s="459"/>
      <c r="O46" s="462"/>
      <c r="P46" s="460"/>
    </row>
    <row r="47" spans="1:16" ht="16.5" thickBot="1" x14ac:dyDescent="0.3">
      <c r="A47" s="476"/>
      <c r="B47" s="745"/>
      <c r="C47" s="748"/>
      <c r="D47" s="751"/>
      <c r="E47" s="751"/>
      <c r="F47" s="742"/>
      <c r="G47" s="754"/>
      <c r="H47" s="463" t="s">
        <v>745</v>
      </c>
      <c r="I47" s="462"/>
      <c r="J47" s="459"/>
      <c r="K47" s="462"/>
      <c r="L47" s="459">
        <v>52878</v>
      </c>
      <c r="M47" s="462"/>
      <c r="N47" s="459"/>
      <c r="O47" s="462"/>
      <c r="P47" s="470"/>
    </row>
    <row r="48" spans="1:16" x14ac:dyDescent="0.25">
      <c r="A48" s="476"/>
      <c r="B48" s="743" t="s">
        <v>753</v>
      </c>
      <c r="C48" s="746" t="s">
        <v>754</v>
      </c>
      <c r="D48" s="749"/>
      <c r="E48" s="749"/>
      <c r="F48" s="740"/>
      <c r="G48" s="752"/>
      <c r="H48" s="457" t="s">
        <v>742</v>
      </c>
      <c r="I48" s="458"/>
      <c r="J48" s="459"/>
      <c r="K48" s="458"/>
      <c r="L48" s="459"/>
      <c r="M48" s="458"/>
      <c r="N48" s="459"/>
      <c r="O48" s="458"/>
      <c r="P48" s="460"/>
    </row>
    <row r="49" spans="1:16" x14ac:dyDescent="0.25">
      <c r="A49" s="476"/>
      <c r="B49" s="744"/>
      <c r="C49" s="747"/>
      <c r="D49" s="750"/>
      <c r="E49" s="750"/>
      <c r="F49" s="741"/>
      <c r="G49" s="753"/>
      <c r="H49" s="457" t="s">
        <v>743</v>
      </c>
      <c r="I49" s="461"/>
      <c r="J49" s="459"/>
      <c r="K49" s="461"/>
      <c r="L49" s="459"/>
      <c r="M49" s="461"/>
      <c r="N49" s="459"/>
      <c r="O49" s="461"/>
      <c r="P49" s="460"/>
    </row>
    <row r="50" spans="1:16" x14ac:dyDescent="0.25">
      <c r="A50" s="476"/>
      <c r="B50" s="744"/>
      <c r="C50" s="747"/>
      <c r="D50" s="750"/>
      <c r="E50" s="750"/>
      <c r="F50" s="741"/>
      <c r="G50" s="753"/>
      <c r="H50" s="457" t="s">
        <v>47</v>
      </c>
      <c r="I50" s="461"/>
      <c r="J50" s="459"/>
      <c r="K50" s="461"/>
      <c r="L50" s="459"/>
      <c r="M50" s="469"/>
      <c r="N50" s="459"/>
      <c r="O50" s="461"/>
      <c r="P50" s="460"/>
    </row>
    <row r="51" spans="1:16" ht="16.5" thickBot="1" x14ac:dyDescent="0.3">
      <c r="A51" s="476"/>
      <c r="B51" s="744"/>
      <c r="C51" s="747"/>
      <c r="D51" s="750"/>
      <c r="E51" s="750"/>
      <c r="F51" s="741"/>
      <c r="G51" s="753"/>
      <c r="H51" s="457" t="s">
        <v>744</v>
      </c>
      <c r="I51" s="462"/>
      <c r="J51" s="459"/>
      <c r="K51" s="462"/>
      <c r="L51" s="459"/>
      <c r="M51" s="462"/>
      <c r="N51" s="459"/>
      <c r="O51" s="462"/>
      <c r="P51" s="460"/>
    </row>
    <row r="52" spans="1:16" ht="16.5" thickBot="1" x14ac:dyDescent="0.3">
      <c r="A52" s="476"/>
      <c r="B52" s="745"/>
      <c r="C52" s="748"/>
      <c r="D52" s="751"/>
      <c r="E52" s="751"/>
      <c r="F52" s="742"/>
      <c r="G52" s="754"/>
      <c r="H52" s="463" t="s">
        <v>745</v>
      </c>
      <c r="I52" s="462"/>
      <c r="J52" s="459"/>
      <c r="K52" s="462"/>
      <c r="L52" s="459"/>
      <c r="M52" s="462"/>
      <c r="N52" s="459"/>
      <c r="O52" s="462"/>
      <c r="P52" s="470"/>
    </row>
    <row r="53" spans="1:16" x14ac:dyDescent="0.25">
      <c r="A53" s="476"/>
      <c r="B53" s="743" t="s">
        <v>755</v>
      </c>
      <c r="C53" s="746" t="s">
        <v>757</v>
      </c>
      <c r="D53" s="749"/>
      <c r="E53" s="749"/>
      <c r="F53" s="740"/>
      <c r="G53" s="752"/>
      <c r="H53" s="457" t="s">
        <v>742</v>
      </c>
      <c r="I53" s="458"/>
      <c r="J53" s="459"/>
      <c r="K53" s="458"/>
      <c r="L53" s="459"/>
      <c r="M53" s="458"/>
      <c r="N53" s="459"/>
      <c r="O53" s="458"/>
      <c r="P53" s="460"/>
    </row>
    <row r="54" spans="1:16" x14ac:dyDescent="0.25">
      <c r="A54" s="476"/>
      <c r="B54" s="744"/>
      <c r="C54" s="747"/>
      <c r="D54" s="750"/>
      <c r="E54" s="750"/>
      <c r="F54" s="741"/>
      <c r="G54" s="753"/>
      <c r="H54" s="457" t="s">
        <v>743</v>
      </c>
      <c r="I54" s="461"/>
      <c r="J54" s="459"/>
      <c r="K54" s="461"/>
      <c r="L54" s="459"/>
      <c r="M54" s="461"/>
      <c r="N54" s="459"/>
      <c r="O54" s="461"/>
      <c r="P54" s="460"/>
    </row>
    <row r="55" spans="1:16" x14ac:dyDescent="0.25">
      <c r="A55" s="476"/>
      <c r="B55" s="744"/>
      <c r="C55" s="747"/>
      <c r="D55" s="750"/>
      <c r="E55" s="750"/>
      <c r="F55" s="741"/>
      <c r="G55" s="753"/>
      <c r="H55" s="457" t="s">
        <v>47</v>
      </c>
      <c r="I55" s="461"/>
      <c r="J55" s="459"/>
      <c r="K55" s="461"/>
      <c r="L55" s="459"/>
      <c r="M55" s="469"/>
      <c r="N55" s="459"/>
      <c r="O55" s="461"/>
      <c r="P55" s="460"/>
    </row>
    <row r="56" spans="1:16" ht="16.5" thickBot="1" x14ac:dyDescent="0.3">
      <c r="A56" s="476"/>
      <c r="B56" s="744"/>
      <c r="C56" s="747"/>
      <c r="D56" s="750"/>
      <c r="E56" s="750"/>
      <c r="F56" s="741"/>
      <c r="G56" s="753"/>
      <c r="H56" s="457" t="s">
        <v>744</v>
      </c>
      <c r="I56" s="462"/>
      <c r="J56" s="459"/>
      <c r="K56" s="462"/>
      <c r="L56" s="459"/>
      <c r="M56" s="462"/>
      <c r="N56" s="459"/>
      <c r="O56" s="462"/>
      <c r="P56" s="460"/>
    </row>
    <row r="57" spans="1:16" ht="16.5" thickBot="1" x14ac:dyDescent="0.3">
      <c r="A57" s="476"/>
      <c r="B57" s="745"/>
      <c r="C57" s="748"/>
      <c r="D57" s="751"/>
      <c r="E57" s="751"/>
      <c r="F57" s="742"/>
      <c r="G57" s="754"/>
      <c r="H57" s="463" t="s">
        <v>745</v>
      </c>
      <c r="I57" s="462"/>
      <c r="J57" s="459"/>
      <c r="K57" s="462"/>
      <c r="L57" s="459"/>
      <c r="M57" s="462"/>
      <c r="N57" s="459"/>
      <c r="O57" s="462"/>
      <c r="P57" s="470"/>
    </row>
    <row r="58" spans="1:16" ht="15.75" customHeight="1" x14ac:dyDescent="0.25">
      <c r="A58" s="476"/>
      <c r="B58" s="743" t="s">
        <v>756</v>
      </c>
      <c r="C58" s="746" t="s">
        <v>785</v>
      </c>
      <c r="D58" s="749"/>
      <c r="E58" s="749"/>
      <c r="F58" s="740"/>
      <c r="G58" s="752"/>
      <c r="H58" s="457" t="s">
        <v>742</v>
      </c>
      <c r="I58" s="458"/>
      <c r="J58" s="459"/>
      <c r="K58" s="458"/>
      <c r="L58" s="459"/>
      <c r="M58" s="458"/>
      <c r="N58" s="459"/>
      <c r="O58" s="458"/>
      <c r="P58" s="460"/>
    </row>
    <row r="59" spans="1:16" x14ac:dyDescent="0.25">
      <c r="A59" s="476"/>
      <c r="B59" s="744"/>
      <c r="C59" s="747"/>
      <c r="D59" s="750"/>
      <c r="E59" s="750"/>
      <c r="F59" s="741"/>
      <c r="G59" s="753"/>
      <c r="H59" s="457" t="s">
        <v>743</v>
      </c>
      <c r="I59" s="461"/>
      <c r="J59" s="459"/>
      <c r="K59" s="461"/>
      <c r="L59" s="459"/>
      <c r="M59" s="461"/>
      <c r="N59" s="459"/>
      <c r="O59" s="461"/>
      <c r="P59" s="460"/>
    </row>
    <row r="60" spans="1:16" x14ac:dyDescent="0.25">
      <c r="A60" s="476"/>
      <c r="B60" s="744"/>
      <c r="C60" s="747"/>
      <c r="D60" s="750"/>
      <c r="E60" s="750"/>
      <c r="F60" s="741"/>
      <c r="G60" s="753"/>
      <c r="H60" s="457" t="s">
        <v>47</v>
      </c>
      <c r="I60" s="461"/>
      <c r="J60" s="459"/>
      <c r="K60" s="461"/>
      <c r="L60" s="459"/>
      <c r="M60" s="469"/>
      <c r="N60" s="459"/>
      <c r="O60" s="461"/>
      <c r="P60" s="460"/>
    </row>
    <row r="61" spans="1:16" ht="16.5" thickBot="1" x14ac:dyDescent="0.3">
      <c r="A61" s="476"/>
      <c r="B61" s="744"/>
      <c r="C61" s="747"/>
      <c r="D61" s="750"/>
      <c r="E61" s="750"/>
      <c r="F61" s="741"/>
      <c r="G61" s="753"/>
      <c r="H61" s="457" t="s">
        <v>744</v>
      </c>
      <c r="I61" s="462"/>
      <c r="J61" s="459"/>
      <c r="K61" s="462"/>
      <c r="L61" s="459">
        <v>605740</v>
      </c>
      <c r="M61" s="462"/>
      <c r="N61" s="459"/>
      <c r="O61" s="462"/>
      <c r="P61" s="460"/>
    </row>
    <row r="62" spans="1:16" ht="16.5" thickBot="1" x14ac:dyDescent="0.3">
      <c r="A62" s="476"/>
      <c r="B62" s="745"/>
      <c r="C62" s="748"/>
      <c r="D62" s="751"/>
      <c r="E62" s="751"/>
      <c r="F62" s="742"/>
      <c r="G62" s="754"/>
      <c r="H62" s="463" t="s">
        <v>745</v>
      </c>
      <c r="I62" s="462"/>
      <c r="J62" s="459"/>
      <c r="K62" s="462"/>
      <c r="L62" s="459">
        <v>605740</v>
      </c>
      <c r="M62" s="462"/>
      <c r="N62" s="459"/>
      <c r="O62" s="462"/>
      <c r="P62" s="470"/>
    </row>
    <row r="63" spans="1:16" ht="15.75" customHeight="1" x14ac:dyDescent="0.25">
      <c r="A63" s="476"/>
      <c r="B63" s="743" t="s">
        <v>758</v>
      </c>
      <c r="C63" s="746" t="s">
        <v>762</v>
      </c>
      <c r="D63" s="749"/>
      <c r="E63" s="749"/>
      <c r="F63" s="740"/>
      <c r="G63" s="752"/>
      <c r="H63" s="457" t="s">
        <v>742</v>
      </c>
      <c r="I63" s="458"/>
      <c r="J63" s="459"/>
      <c r="K63" s="458"/>
      <c r="L63" s="459"/>
      <c r="M63" s="458"/>
      <c r="N63" s="459"/>
      <c r="O63" s="458"/>
      <c r="P63" s="460"/>
    </row>
    <row r="64" spans="1:16" x14ac:dyDescent="0.25">
      <c r="A64" s="476"/>
      <c r="B64" s="744"/>
      <c r="C64" s="747"/>
      <c r="D64" s="750"/>
      <c r="E64" s="750"/>
      <c r="F64" s="741"/>
      <c r="G64" s="753"/>
      <c r="H64" s="457" t="s">
        <v>743</v>
      </c>
      <c r="I64" s="461"/>
      <c r="J64" s="459"/>
      <c r="K64" s="461"/>
      <c r="L64" s="459"/>
      <c r="M64" s="461"/>
      <c r="N64" s="459"/>
      <c r="O64" s="461"/>
      <c r="P64" s="460"/>
    </row>
    <row r="65" spans="1:16" x14ac:dyDescent="0.25">
      <c r="A65" s="476"/>
      <c r="B65" s="744"/>
      <c r="C65" s="747"/>
      <c r="D65" s="750"/>
      <c r="E65" s="750"/>
      <c r="F65" s="741"/>
      <c r="G65" s="753"/>
      <c r="H65" s="457" t="s">
        <v>47</v>
      </c>
      <c r="I65" s="461"/>
      <c r="J65" s="459"/>
      <c r="K65" s="461"/>
      <c r="L65" s="459"/>
      <c r="M65" s="469"/>
      <c r="N65" s="459"/>
      <c r="O65" s="461"/>
      <c r="P65" s="460"/>
    </row>
    <row r="66" spans="1:16" ht="16.5" thickBot="1" x14ac:dyDescent="0.3">
      <c r="A66" s="476"/>
      <c r="B66" s="744"/>
      <c r="C66" s="747"/>
      <c r="D66" s="750"/>
      <c r="E66" s="750"/>
      <c r="F66" s="741"/>
      <c r="G66" s="753"/>
      <c r="H66" s="457" t="s">
        <v>744</v>
      </c>
      <c r="I66" s="462"/>
      <c r="J66" s="459"/>
      <c r="K66" s="462"/>
      <c r="L66" s="459">
        <v>398000</v>
      </c>
      <c r="M66" s="462"/>
      <c r="N66" s="459"/>
      <c r="O66" s="462"/>
      <c r="P66" s="460"/>
    </row>
    <row r="67" spans="1:16" ht="16.5" thickBot="1" x14ac:dyDescent="0.3">
      <c r="A67" s="476"/>
      <c r="B67" s="745"/>
      <c r="C67" s="748"/>
      <c r="D67" s="751"/>
      <c r="E67" s="751"/>
      <c r="F67" s="742"/>
      <c r="G67" s="754"/>
      <c r="H67" s="463" t="s">
        <v>745</v>
      </c>
      <c r="I67" s="462"/>
      <c r="J67" s="459"/>
      <c r="K67" s="462"/>
      <c r="L67" s="459">
        <v>398000</v>
      </c>
      <c r="M67" s="462"/>
      <c r="N67" s="459"/>
      <c r="O67" s="462"/>
      <c r="P67" s="470"/>
    </row>
    <row r="68" spans="1:16" ht="15.75" customHeight="1" x14ac:dyDescent="0.25">
      <c r="A68" s="476"/>
      <c r="B68" s="743" t="s">
        <v>759</v>
      </c>
      <c r="C68" s="746" t="s">
        <v>765</v>
      </c>
      <c r="D68" s="749"/>
      <c r="E68" s="749"/>
      <c r="F68" s="740"/>
      <c r="G68" s="752"/>
      <c r="H68" s="457" t="s">
        <v>742</v>
      </c>
      <c r="I68" s="458"/>
      <c r="J68" s="459"/>
      <c r="K68" s="458"/>
      <c r="L68" s="459"/>
      <c r="M68" s="458"/>
      <c r="N68" s="459"/>
      <c r="O68" s="458"/>
      <c r="P68" s="460"/>
    </row>
    <row r="69" spans="1:16" x14ac:dyDescent="0.25">
      <c r="A69" s="476"/>
      <c r="B69" s="744"/>
      <c r="C69" s="747"/>
      <c r="D69" s="750"/>
      <c r="E69" s="750"/>
      <c r="F69" s="741"/>
      <c r="G69" s="753"/>
      <c r="H69" s="457" t="s">
        <v>743</v>
      </c>
      <c r="I69" s="461"/>
      <c r="J69" s="459"/>
      <c r="K69" s="461"/>
      <c r="L69" s="459"/>
      <c r="M69" s="461"/>
      <c r="N69" s="459"/>
      <c r="O69" s="461"/>
      <c r="P69" s="460"/>
    </row>
    <row r="70" spans="1:16" x14ac:dyDescent="0.25">
      <c r="A70" s="476"/>
      <c r="B70" s="744"/>
      <c r="C70" s="747"/>
      <c r="D70" s="750"/>
      <c r="E70" s="750"/>
      <c r="F70" s="741"/>
      <c r="G70" s="753"/>
      <c r="H70" s="457" t="s">
        <v>47</v>
      </c>
      <c r="I70" s="461"/>
      <c r="J70" s="459"/>
      <c r="K70" s="461"/>
      <c r="L70" s="459"/>
      <c r="M70" s="469"/>
      <c r="N70" s="459"/>
      <c r="O70" s="461"/>
      <c r="P70" s="460"/>
    </row>
    <row r="71" spans="1:16" ht="16.5" thickBot="1" x14ac:dyDescent="0.3">
      <c r="A71" s="476"/>
      <c r="B71" s="744"/>
      <c r="C71" s="747"/>
      <c r="D71" s="750"/>
      <c r="E71" s="750"/>
      <c r="F71" s="741"/>
      <c r="G71" s="753"/>
      <c r="H71" s="457" t="s">
        <v>744</v>
      </c>
      <c r="I71" s="462"/>
      <c r="J71" s="459"/>
      <c r="K71" s="462"/>
      <c r="L71" s="459"/>
      <c r="M71" s="462"/>
      <c r="N71" s="459"/>
      <c r="O71" s="462"/>
      <c r="P71" s="460"/>
    </row>
    <row r="72" spans="1:16" ht="16.5" thickBot="1" x14ac:dyDescent="0.3">
      <c r="A72" s="476"/>
      <c r="B72" s="745"/>
      <c r="C72" s="748"/>
      <c r="D72" s="751"/>
      <c r="E72" s="751"/>
      <c r="F72" s="742"/>
      <c r="G72" s="754"/>
      <c r="H72" s="463" t="s">
        <v>745</v>
      </c>
      <c r="I72" s="462"/>
      <c r="J72" s="459"/>
      <c r="K72" s="462"/>
      <c r="L72" s="459"/>
      <c r="M72" s="462"/>
      <c r="N72" s="459"/>
      <c r="O72" s="462"/>
      <c r="P72" s="470"/>
    </row>
    <row r="73" spans="1:16" ht="15.75" customHeight="1" x14ac:dyDescent="0.25">
      <c r="A73" s="476"/>
      <c r="B73" s="743" t="s">
        <v>760</v>
      </c>
      <c r="C73" s="746" t="s">
        <v>774</v>
      </c>
      <c r="D73" s="749"/>
      <c r="E73" s="749"/>
      <c r="F73" s="740"/>
      <c r="G73" s="752"/>
      <c r="H73" s="457" t="s">
        <v>742</v>
      </c>
      <c r="I73" s="458"/>
      <c r="J73" s="459"/>
      <c r="K73" s="458"/>
      <c r="L73" s="459"/>
      <c r="M73" s="458"/>
      <c r="N73" s="459"/>
      <c r="O73" s="458"/>
      <c r="P73" s="460"/>
    </row>
    <row r="74" spans="1:16" x14ac:dyDescent="0.25">
      <c r="A74" s="476"/>
      <c r="B74" s="744"/>
      <c r="C74" s="747"/>
      <c r="D74" s="750"/>
      <c r="E74" s="750"/>
      <c r="F74" s="741"/>
      <c r="G74" s="753"/>
      <c r="H74" s="457" t="s">
        <v>743</v>
      </c>
      <c r="I74" s="461"/>
      <c r="J74" s="459"/>
      <c r="K74" s="461"/>
      <c r="L74" s="459"/>
      <c r="M74" s="461"/>
      <c r="N74" s="459"/>
      <c r="O74" s="461"/>
      <c r="P74" s="460"/>
    </row>
    <row r="75" spans="1:16" x14ac:dyDescent="0.25">
      <c r="A75" s="476"/>
      <c r="B75" s="744"/>
      <c r="C75" s="747"/>
      <c r="D75" s="750"/>
      <c r="E75" s="750"/>
      <c r="F75" s="741"/>
      <c r="G75" s="753"/>
      <c r="H75" s="457" t="s">
        <v>47</v>
      </c>
      <c r="I75" s="461"/>
      <c r="J75" s="459"/>
      <c r="K75" s="461"/>
      <c r="L75" s="459"/>
      <c r="M75" s="469"/>
      <c r="N75" s="459"/>
      <c r="O75" s="461"/>
      <c r="P75" s="460"/>
    </row>
    <row r="76" spans="1:16" ht="16.5" thickBot="1" x14ac:dyDescent="0.3">
      <c r="A76" s="476"/>
      <c r="B76" s="744"/>
      <c r="C76" s="747"/>
      <c r="D76" s="750"/>
      <c r="E76" s="750"/>
      <c r="F76" s="741"/>
      <c r="G76" s="753"/>
      <c r="H76" s="457" t="s">
        <v>744</v>
      </c>
      <c r="I76" s="462"/>
      <c r="J76" s="459"/>
      <c r="K76" s="462"/>
      <c r="L76" s="459">
        <v>984416</v>
      </c>
      <c r="M76" s="462"/>
      <c r="N76" s="459"/>
      <c r="O76" s="462"/>
      <c r="P76" s="460"/>
    </row>
    <row r="77" spans="1:16" ht="16.5" thickBot="1" x14ac:dyDescent="0.3">
      <c r="A77" s="476"/>
      <c r="B77" s="745"/>
      <c r="C77" s="748"/>
      <c r="D77" s="751"/>
      <c r="E77" s="751"/>
      <c r="F77" s="742"/>
      <c r="G77" s="754"/>
      <c r="H77" s="463" t="s">
        <v>745</v>
      </c>
      <c r="I77" s="462"/>
      <c r="J77" s="459"/>
      <c r="K77" s="462"/>
      <c r="L77" s="459">
        <v>984416</v>
      </c>
      <c r="M77" s="462"/>
      <c r="N77" s="459"/>
      <c r="O77" s="462"/>
      <c r="P77" s="470"/>
    </row>
    <row r="78" spans="1:16" ht="15.75" customHeight="1" x14ac:dyDescent="0.25">
      <c r="A78" s="476"/>
      <c r="B78" s="743" t="s">
        <v>761</v>
      </c>
      <c r="C78" s="758" t="s">
        <v>786</v>
      </c>
      <c r="D78" s="749"/>
      <c r="E78" s="749"/>
      <c r="F78" s="740"/>
      <c r="G78" s="752"/>
      <c r="H78" s="457" t="s">
        <v>742</v>
      </c>
      <c r="I78" s="467"/>
      <c r="J78" s="459"/>
      <c r="K78" s="467"/>
      <c r="L78" s="459"/>
      <c r="M78" s="467"/>
      <c r="N78" s="459"/>
      <c r="O78" s="467"/>
      <c r="P78" s="460"/>
    </row>
    <row r="79" spans="1:16" x14ac:dyDescent="0.25">
      <c r="A79" s="476"/>
      <c r="B79" s="744"/>
      <c r="C79" s="759"/>
      <c r="D79" s="750"/>
      <c r="E79" s="750"/>
      <c r="F79" s="741"/>
      <c r="G79" s="753"/>
      <c r="H79" s="457" t="s">
        <v>743</v>
      </c>
      <c r="I79" s="471"/>
      <c r="J79" s="459"/>
      <c r="K79" s="461"/>
      <c r="L79" s="459"/>
      <c r="M79" s="461"/>
      <c r="N79" s="459"/>
      <c r="O79" s="461"/>
      <c r="P79" s="460"/>
    </row>
    <row r="80" spans="1:16" x14ac:dyDescent="0.25">
      <c r="A80" s="476"/>
      <c r="B80" s="744"/>
      <c r="C80" s="759"/>
      <c r="D80" s="750"/>
      <c r="E80" s="750"/>
      <c r="F80" s="741"/>
      <c r="G80" s="753"/>
      <c r="H80" s="457" t="s">
        <v>47</v>
      </c>
      <c r="I80" s="471"/>
      <c r="J80" s="459"/>
      <c r="K80" s="471"/>
      <c r="L80" s="459"/>
      <c r="M80" s="461"/>
      <c r="N80" s="459"/>
      <c r="O80" s="461"/>
      <c r="P80" s="460"/>
    </row>
    <row r="81" spans="1:16" x14ac:dyDescent="0.25">
      <c r="A81" s="476"/>
      <c r="B81" s="744"/>
      <c r="C81" s="759"/>
      <c r="D81" s="750"/>
      <c r="E81" s="750"/>
      <c r="F81" s="741"/>
      <c r="G81" s="753"/>
      <c r="H81" s="457" t="s">
        <v>744</v>
      </c>
      <c r="I81" s="461"/>
      <c r="J81" s="459"/>
      <c r="K81" s="461"/>
      <c r="L81" s="459"/>
      <c r="M81" s="461"/>
      <c r="N81" s="459"/>
      <c r="O81" s="461"/>
      <c r="P81" s="460"/>
    </row>
    <row r="82" spans="1:16" ht="16.5" thickBot="1" x14ac:dyDescent="0.3">
      <c r="A82" s="476"/>
      <c r="B82" s="745"/>
      <c r="C82" s="760"/>
      <c r="D82" s="751"/>
      <c r="E82" s="751"/>
      <c r="F82" s="742"/>
      <c r="G82" s="754"/>
      <c r="H82" s="463" t="s">
        <v>745</v>
      </c>
      <c r="I82" s="461"/>
      <c r="J82" s="459"/>
      <c r="K82" s="461"/>
      <c r="L82" s="459"/>
      <c r="M82" s="461"/>
      <c r="N82" s="459"/>
      <c r="O82" s="461"/>
      <c r="P82" s="470"/>
    </row>
    <row r="83" spans="1:16" ht="15.75" customHeight="1" x14ac:dyDescent="0.25">
      <c r="A83" s="476"/>
      <c r="B83" s="743" t="s">
        <v>763</v>
      </c>
      <c r="C83" s="758" t="s">
        <v>776</v>
      </c>
      <c r="D83" s="749"/>
      <c r="E83" s="749"/>
      <c r="F83" s="740"/>
      <c r="G83" s="752"/>
      <c r="H83" s="457" t="s">
        <v>742</v>
      </c>
      <c r="I83" s="467"/>
      <c r="J83" s="459"/>
      <c r="K83" s="467"/>
      <c r="L83" s="459"/>
      <c r="M83" s="467"/>
      <c r="N83" s="459"/>
      <c r="O83" s="467"/>
      <c r="P83" s="460"/>
    </row>
    <row r="84" spans="1:16" x14ac:dyDescent="0.25">
      <c r="A84" s="476"/>
      <c r="B84" s="744"/>
      <c r="C84" s="759"/>
      <c r="D84" s="750"/>
      <c r="E84" s="750"/>
      <c r="F84" s="741"/>
      <c r="G84" s="753"/>
      <c r="H84" s="457" t="s">
        <v>743</v>
      </c>
      <c r="I84" s="471"/>
      <c r="J84" s="459"/>
      <c r="K84" s="471"/>
      <c r="L84" s="459"/>
      <c r="M84" s="461"/>
      <c r="N84" s="459"/>
      <c r="O84" s="461"/>
      <c r="P84" s="460"/>
    </row>
    <row r="85" spans="1:16" x14ac:dyDescent="0.25">
      <c r="A85" s="476"/>
      <c r="B85" s="744"/>
      <c r="C85" s="759"/>
      <c r="D85" s="750"/>
      <c r="E85" s="750"/>
      <c r="F85" s="741"/>
      <c r="G85" s="753"/>
      <c r="H85" s="457" t="s">
        <v>47</v>
      </c>
      <c r="I85" s="471"/>
      <c r="J85" s="459"/>
      <c r="K85" s="471"/>
      <c r="L85" s="459"/>
      <c r="M85" s="461"/>
      <c r="N85" s="459"/>
      <c r="O85" s="461"/>
      <c r="P85" s="460"/>
    </row>
    <row r="86" spans="1:16" x14ac:dyDescent="0.25">
      <c r="A86" s="476"/>
      <c r="B86" s="744"/>
      <c r="C86" s="759"/>
      <c r="D86" s="750"/>
      <c r="E86" s="750"/>
      <c r="F86" s="741"/>
      <c r="G86" s="753"/>
      <c r="H86" s="457" t="s">
        <v>744</v>
      </c>
      <c r="I86" s="461"/>
      <c r="J86" s="459"/>
      <c r="K86" s="461"/>
      <c r="L86" s="459">
        <v>263929</v>
      </c>
      <c r="M86" s="461"/>
      <c r="N86" s="459"/>
      <c r="O86" s="461"/>
      <c r="P86" s="460"/>
    </row>
    <row r="87" spans="1:16" ht="16.5" thickBot="1" x14ac:dyDescent="0.3">
      <c r="A87" s="476"/>
      <c r="B87" s="745"/>
      <c r="C87" s="760"/>
      <c r="D87" s="751"/>
      <c r="E87" s="751"/>
      <c r="F87" s="742"/>
      <c r="G87" s="754"/>
      <c r="H87" s="463" t="s">
        <v>745</v>
      </c>
      <c r="I87" s="462"/>
      <c r="J87" s="465"/>
      <c r="K87" s="462"/>
      <c r="L87" s="465">
        <v>263929</v>
      </c>
      <c r="M87" s="462"/>
      <c r="N87" s="465"/>
      <c r="O87" s="462"/>
      <c r="P87" s="470"/>
    </row>
    <row r="88" spans="1:16" x14ac:dyDescent="0.25">
      <c r="A88" s="476"/>
      <c r="B88" s="743" t="s">
        <v>764</v>
      </c>
      <c r="C88" s="758" t="s">
        <v>787</v>
      </c>
      <c r="D88" s="749"/>
      <c r="E88" s="749"/>
      <c r="F88" s="740"/>
      <c r="G88" s="752"/>
      <c r="H88" s="457" t="s">
        <v>742</v>
      </c>
      <c r="I88" s="467"/>
      <c r="J88" s="459"/>
      <c r="K88" s="467"/>
      <c r="L88" s="459"/>
      <c r="M88" s="467"/>
      <c r="N88" s="459"/>
      <c r="O88" s="467"/>
      <c r="P88" s="460"/>
    </row>
    <row r="89" spans="1:16" x14ac:dyDescent="0.25">
      <c r="A89" s="476"/>
      <c r="B89" s="744"/>
      <c r="C89" s="759"/>
      <c r="D89" s="750"/>
      <c r="E89" s="750"/>
      <c r="F89" s="741"/>
      <c r="G89" s="753"/>
      <c r="H89" s="457" t="s">
        <v>743</v>
      </c>
      <c r="I89" s="461"/>
      <c r="J89" s="459"/>
      <c r="K89" s="461"/>
      <c r="L89" s="459"/>
      <c r="M89" s="461"/>
      <c r="N89" s="459"/>
      <c r="O89" s="461"/>
      <c r="P89" s="460"/>
    </row>
    <row r="90" spans="1:16" x14ac:dyDescent="0.25">
      <c r="A90" s="476"/>
      <c r="B90" s="744"/>
      <c r="C90" s="759"/>
      <c r="D90" s="750"/>
      <c r="E90" s="750"/>
      <c r="F90" s="741"/>
      <c r="G90" s="753"/>
      <c r="H90" s="457" t="s">
        <v>47</v>
      </c>
      <c r="I90" s="471"/>
      <c r="J90" s="459"/>
      <c r="K90" s="471"/>
      <c r="L90" s="459"/>
      <c r="M90" s="461"/>
      <c r="N90" s="459"/>
      <c r="O90" s="461"/>
      <c r="P90" s="460"/>
    </row>
    <row r="91" spans="1:16" x14ac:dyDescent="0.25">
      <c r="A91" s="476"/>
      <c r="B91" s="744"/>
      <c r="C91" s="759"/>
      <c r="D91" s="750"/>
      <c r="E91" s="750"/>
      <c r="F91" s="741"/>
      <c r="G91" s="753"/>
      <c r="H91" s="457" t="s">
        <v>744</v>
      </c>
      <c r="I91" s="461"/>
      <c r="J91" s="459"/>
      <c r="K91" s="461"/>
      <c r="L91" s="459"/>
      <c r="M91" s="461"/>
      <c r="N91" s="459"/>
      <c r="O91" s="461"/>
      <c r="P91" s="460"/>
    </row>
    <row r="92" spans="1:16" ht="16.5" thickBot="1" x14ac:dyDescent="0.3">
      <c r="A92" s="476"/>
      <c r="B92" s="745"/>
      <c r="C92" s="760"/>
      <c r="D92" s="751"/>
      <c r="E92" s="751"/>
      <c r="F92" s="742"/>
      <c r="G92" s="754"/>
      <c r="H92" s="463" t="s">
        <v>745</v>
      </c>
      <c r="I92" s="462"/>
      <c r="J92" s="465"/>
      <c r="K92" s="462"/>
      <c r="L92" s="465"/>
      <c r="M92" s="462"/>
      <c r="N92" s="465"/>
      <c r="O92" s="462"/>
      <c r="P92" s="470"/>
    </row>
    <row r="93" spans="1:16" x14ac:dyDescent="0.25">
      <c r="A93" s="476"/>
      <c r="B93" s="743" t="s">
        <v>766</v>
      </c>
      <c r="C93" s="746" t="s">
        <v>788</v>
      </c>
      <c r="D93" s="749"/>
      <c r="E93" s="749"/>
      <c r="F93" s="755"/>
      <c r="G93" s="752"/>
      <c r="H93" s="457" t="s">
        <v>742</v>
      </c>
      <c r="I93" s="467"/>
      <c r="J93" s="459"/>
      <c r="K93" s="467"/>
      <c r="L93" s="459"/>
      <c r="M93" s="467"/>
      <c r="N93" s="459"/>
      <c r="O93" s="467"/>
      <c r="P93" s="460"/>
    </row>
    <row r="94" spans="1:16" x14ac:dyDescent="0.25">
      <c r="A94" s="476"/>
      <c r="B94" s="744"/>
      <c r="C94" s="747"/>
      <c r="D94" s="750"/>
      <c r="E94" s="750"/>
      <c r="F94" s="756"/>
      <c r="G94" s="753"/>
      <c r="H94" s="457" t="s">
        <v>743</v>
      </c>
      <c r="I94" s="461"/>
      <c r="J94" s="459"/>
      <c r="K94" s="461"/>
      <c r="L94" s="459"/>
      <c r="M94" s="461"/>
      <c r="N94" s="459"/>
      <c r="O94" s="461"/>
      <c r="P94" s="460"/>
    </row>
    <row r="95" spans="1:16" x14ac:dyDescent="0.25">
      <c r="A95" s="476"/>
      <c r="B95" s="744"/>
      <c r="C95" s="747"/>
      <c r="D95" s="750"/>
      <c r="E95" s="750"/>
      <c r="F95" s="756"/>
      <c r="G95" s="753"/>
      <c r="H95" s="457" t="s">
        <v>47</v>
      </c>
      <c r="I95" s="461"/>
      <c r="J95" s="459"/>
      <c r="K95" s="461"/>
      <c r="L95" s="459"/>
      <c r="M95" s="461"/>
      <c r="N95" s="459"/>
      <c r="O95" s="461"/>
      <c r="P95" s="460"/>
    </row>
    <row r="96" spans="1:16" x14ac:dyDescent="0.25">
      <c r="A96" s="476"/>
      <c r="B96" s="744"/>
      <c r="C96" s="747"/>
      <c r="D96" s="750"/>
      <c r="E96" s="750"/>
      <c r="F96" s="756"/>
      <c r="G96" s="753"/>
      <c r="H96" s="457" t="s">
        <v>744</v>
      </c>
      <c r="I96" s="461"/>
      <c r="J96" s="459"/>
      <c r="K96" s="461"/>
      <c r="L96" s="459">
        <v>2996000</v>
      </c>
      <c r="M96" s="461"/>
      <c r="N96" s="459"/>
      <c r="O96" s="461"/>
      <c r="P96" s="460"/>
    </row>
    <row r="97" spans="1:16" ht="16.5" thickBot="1" x14ac:dyDescent="0.3">
      <c r="A97" s="476"/>
      <c r="B97" s="745"/>
      <c r="C97" s="748"/>
      <c r="D97" s="751"/>
      <c r="E97" s="751"/>
      <c r="F97" s="757"/>
      <c r="G97" s="754"/>
      <c r="H97" s="463" t="s">
        <v>745</v>
      </c>
      <c r="I97" s="462"/>
      <c r="J97" s="465"/>
      <c r="K97" s="462"/>
      <c r="L97" s="465">
        <v>2996000</v>
      </c>
      <c r="M97" s="462"/>
      <c r="N97" s="465"/>
      <c r="O97" s="462"/>
      <c r="P97" s="470"/>
    </row>
    <row r="98" spans="1:16" x14ac:dyDescent="0.25">
      <c r="A98" s="476"/>
      <c r="B98" s="743" t="s">
        <v>767</v>
      </c>
      <c r="C98" s="728" t="s">
        <v>789</v>
      </c>
      <c r="D98" s="749"/>
      <c r="E98" s="749"/>
      <c r="F98" s="755"/>
      <c r="G98" s="752"/>
      <c r="H98" s="457" t="s">
        <v>742</v>
      </c>
      <c r="I98" s="467"/>
      <c r="J98" s="459"/>
      <c r="K98" s="467"/>
      <c r="L98" s="459"/>
      <c r="M98" s="467"/>
      <c r="N98" s="459"/>
      <c r="O98" s="467"/>
      <c r="P98" s="460"/>
    </row>
    <row r="99" spans="1:16" x14ac:dyDescent="0.25">
      <c r="A99" s="476"/>
      <c r="B99" s="744"/>
      <c r="C99" s="729"/>
      <c r="D99" s="750"/>
      <c r="E99" s="750"/>
      <c r="F99" s="756"/>
      <c r="G99" s="753"/>
      <c r="H99" s="457" t="s">
        <v>743</v>
      </c>
      <c r="I99" s="461"/>
      <c r="J99" s="459"/>
      <c r="K99" s="461"/>
      <c r="L99" s="459"/>
      <c r="M99" s="461"/>
      <c r="N99" s="459"/>
      <c r="O99" s="461"/>
      <c r="P99" s="460"/>
    </row>
    <row r="100" spans="1:16" x14ac:dyDescent="0.25">
      <c r="A100" s="476"/>
      <c r="B100" s="744"/>
      <c r="C100" s="729"/>
      <c r="D100" s="750"/>
      <c r="E100" s="750"/>
      <c r="F100" s="756"/>
      <c r="G100" s="753"/>
      <c r="H100" s="457" t="s">
        <v>47</v>
      </c>
      <c r="I100" s="461"/>
      <c r="J100" s="459"/>
      <c r="K100" s="461"/>
      <c r="L100" s="459"/>
      <c r="M100" s="461"/>
      <c r="N100" s="459"/>
      <c r="O100" s="461"/>
      <c r="P100" s="460"/>
    </row>
    <row r="101" spans="1:16" x14ac:dyDescent="0.25">
      <c r="A101" s="476"/>
      <c r="B101" s="744"/>
      <c r="C101" s="729"/>
      <c r="D101" s="750"/>
      <c r="E101" s="750"/>
      <c r="F101" s="756"/>
      <c r="G101" s="753"/>
      <c r="H101" s="457" t="s">
        <v>744</v>
      </c>
      <c r="I101" s="461"/>
      <c r="J101" s="459"/>
      <c r="K101" s="461"/>
      <c r="L101" s="459"/>
      <c r="M101" s="461"/>
      <c r="N101" s="459"/>
      <c r="O101" s="461"/>
      <c r="P101" s="460"/>
    </row>
    <row r="102" spans="1:16" ht="16.5" thickBot="1" x14ac:dyDescent="0.3">
      <c r="A102" s="476"/>
      <c r="B102" s="745"/>
      <c r="C102" s="730"/>
      <c r="D102" s="751"/>
      <c r="E102" s="751"/>
      <c r="F102" s="757"/>
      <c r="G102" s="754"/>
      <c r="H102" s="463" t="s">
        <v>745</v>
      </c>
      <c r="I102" s="461"/>
      <c r="J102" s="459"/>
      <c r="K102" s="461"/>
      <c r="L102" s="459"/>
      <c r="M102" s="461"/>
      <c r="N102" s="459"/>
      <c r="O102" s="461"/>
      <c r="P102" s="470"/>
    </row>
    <row r="103" spans="1:16" x14ac:dyDescent="0.25">
      <c r="A103" s="476"/>
      <c r="B103" s="743" t="s">
        <v>768</v>
      </c>
      <c r="C103" s="746" t="s">
        <v>790</v>
      </c>
      <c r="D103" s="749"/>
      <c r="E103" s="749"/>
      <c r="F103" s="755"/>
      <c r="G103" s="752"/>
      <c r="H103" s="457" t="s">
        <v>742</v>
      </c>
      <c r="I103" s="467"/>
      <c r="J103" s="459"/>
      <c r="K103" s="467"/>
      <c r="L103" s="459"/>
      <c r="M103" s="467"/>
      <c r="N103" s="459"/>
      <c r="O103" s="467"/>
      <c r="P103" s="460"/>
    </row>
    <row r="104" spans="1:16" x14ac:dyDescent="0.25">
      <c r="A104" s="476"/>
      <c r="B104" s="744"/>
      <c r="C104" s="747"/>
      <c r="D104" s="750"/>
      <c r="E104" s="750"/>
      <c r="F104" s="756"/>
      <c r="G104" s="753"/>
      <c r="H104" s="457" t="s">
        <v>743</v>
      </c>
      <c r="I104" s="461"/>
      <c r="J104" s="459"/>
      <c r="K104" s="461"/>
      <c r="L104" s="459"/>
      <c r="M104" s="461"/>
      <c r="N104" s="459"/>
      <c r="O104" s="461"/>
      <c r="P104" s="460"/>
    </row>
    <row r="105" spans="1:16" x14ac:dyDescent="0.25">
      <c r="A105" s="476"/>
      <c r="B105" s="744"/>
      <c r="C105" s="747"/>
      <c r="D105" s="750"/>
      <c r="E105" s="750"/>
      <c r="F105" s="756"/>
      <c r="G105" s="753"/>
      <c r="H105" s="457" t="s">
        <v>47</v>
      </c>
      <c r="I105" s="461"/>
      <c r="J105" s="459"/>
      <c r="K105" s="461"/>
      <c r="L105" s="459"/>
      <c r="M105" s="461"/>
      <c r="N105" s="459"/>
      <c r="O105" s="461"/>
      <c r="P105" s="460"/>
    </row>
    <row r="106" spans="1:16" x14ac:dyDescent="0.25">
      <c r="A106" s="476"/>
      <c r="B106" s="744"/>
      <c r="C106" s="747"/>
      <c r="D106" s="750"/>
      <c r="E106" s="750"/>
      <c r="F106" s="756"/>
      <c r="G106" s="753"/>
      <c r="H106" s="457" t="s">
        <v>744</v>
      </c>
      <c r="I106" s="461"/>
      <c r="J106" s="459"/>
      <c r="K106" s="461"/>
      <c r="L106" s="459">
        <v>394000</v>
      </c>
      <c r="M106" s="461"/>
      <c r="N106" s="459"/>
      <c r="O106" s="461"/>
      <c r="P106" s="460"/>
    </row>
    <row r="107" spans="1:16" ht="16.5" thickBot="1" x14ac:dyDescent="0.3">
      <c r="A107" s="476"/>
      <c r="B107" s="745"/>
      <c r="C107" s="748"/>
      <c r="D107" s="751"/>
      <c r="E107" s="751"/>
      <c r="F107" s="757"/>
      <c r="G107" s="754"/>
      <c r="H107" s="463" t="s">
        <v>745</v>
      </c>
      <c r="I107" s="462"/>
      <c r="J107" s="465"/>
      <c r="K107" s="461"/>
      <c r="L107" s="459">
        <v>394000</v>
      </c>
      <c r="M107" s="461"/>
      <c r="N107" s="459"/>
      <c r="O107" s="461"/>
      <c r="P107" s="470"/>
    </row>
    <row r="108" spans="1:16" ht="15.75" customHeight="1" x14ac:dyDescent="0.25">
      <c r="A108" s="476"/>
      <c r="B108" s="743" t="s">
        <v>769</v>
      </c>
      <c r="C108" s="728" t="s">
        <v>791</v>
      </c>
      <c r="D108" s="749"/>
      <c r="E108" s="749"/>
      <c r="F108" s="755"/>
      <c r="G108" s="752"/>
      <c r="H108" s="457" t="s">
        <v>742</v>
      </c>
      <c r="I108" s="467"/>
      <c r="J108" s="459"/>
      <c r="K108" s="467"/>
      <c r="L108" s="459"/>
      <c r="M108" s="467"/>
      <c r="N108" s="459"/>
      <c r="O108" s="467"/>
      <c r="P108" s="460"/>
    </row>
    <row r="109" spans="1:16" x14ac:dyDescent="0.25">
      <c r="A109" s="476"/>
      <c r="B109" s="744"/>
      <c r="C109" s="729"/>
      <c r="D109" s="750"/>
      <c r="E109" s="750"/>
      <c r="F109" s="756"/>
      <c r="G109" s="753"/>
      <c r="H109" s="457" t="s">
        <v>743</v>
      </c>
      <c r="I109" s="461"/>
      <c r="J109" s="459"/>
      <c r="K109" s="461"/>
      <c r="L109" s="459"/>
      <c r="M109" s="461"/>
      <c r="N109" s="459"/>
      <c r="O109" s="461"/>
      <c r="P109" s="460"/>
    </row>
    <row r="110" spans="1:16" x14ac:dyDescent="0.25">
      <c r="A110" s="476"/>
      <c r="B110" s="744"/>
      <c r="C110" s="729"/>
      <c r="D110" s="750"/>
      <c r="E110" s="750"/>
      <c r="F110" s="756"/>
      <c r="G110" s="753"/>
      <c r="H110" s="457" t="s">
        <v>47</v>
      </c>
      <c r="I110" s="461"/>
      <c r="J110" s="459"/>
      <c r="K110" s="461"/>
      <c r="L110" s="459"/>
      <c r="M110" s="461"/>
      <c r="N110" s="459"/>
      <c r="O110" s="461"/>
      <c r="P110" s="460"/>
    </row>
    <row r="111" spans="1:16" x14ac:dyDescent="0.25">
      <c r="A111" s="476"/>
      <c r="B111" s="744"/>
      <c r="C111" s="729"/>
      <c r="D111" s="750"/>
      <c r="E111" s="750"/>
      <c r="F111" s="756"/>
      <c r="G111" s="753"/>
      <c r="H111" s="457" t="s">
        <v>744</v>
      </c>
      <c r="I111" s="461"/>
      <c r="J111" s="459"/>
      <c r="K111" s="461"/>
      <c r="L111" s="459"/>
      <c r="M111" s="461"/>
      <c r="N111" s="459"/>
      <c r="O111" s="461"/>
      <c r="P111" s="460"/>
    </row>
    <row r="112" spans="1:16" ht="16.5" thickBot="1" x14ac:dyDescent="0.3">
      <c r="A112" s="476"/>
      <c r="B112" s="745"/>
      <c r="C112" s="730"/>
      <c r="D112" s="751"/>
      <c r="E112" s="751"/>
      <c r="F112" s="757"/>
      <c r="G112" s="754"/>
      <c r="H112" s="463" t="s">
        <v>745</v>
      </c>
      <c r="I112" s="461"/>
      <c r="J112" s="459"/>
      <c r="K112" s="461"/>
      <c r="L112" s="459"/>
      <c r="M112" s="461"/>
      <c r="N112" s="459"/>
      <c r="O112" s="461"/>
      <c r="P112" s="470"/>
    </row>
    <row r="113" spans="1:16" x14ac:dyDescent="0.25">
      <c r="A113" s="476"/>
      <c r="B113" s="743" t="s">
        <v>770</v>
      </c>
      <c r="C113" s="746" t="s">
        <v>815</v>
      </c>
      <c r="D113" s="749"/>
      <c r="E113" s="749"/>
      <c r="F113" s="755"/>
      <c r="G113" s="752"/>
      <c r="H113" s="457" t="s">
        <v>742</v>
      </c>
      <c r="I113" s="467"/>
      <c r="J113" s="459"/>
      <c r="K113" s="467"/>
      <c r="L113" s="459">
        <v>20000000</v>
      </c>
      <c r="M113" s="467"/>
      <c r="N113" s="459"/>
      <c r="O113" s="467"/>
      <c r="P113" s="460"/>
    </row>
    <row r="114" spans="1:16" x14ac:dyDescent="0.25">
      <c r="A114" s="476"/>
      <c r="B114" s="744"/>
      <c r="C114" s="747"/>
      <c r="D114" s="750"/>
      <c r="E114" s="750"/>
      <c r="F114" s="756"/>
      <c r="G114" s="753"/>
      <c r="H114" s="457" t="s">
        <v>743</v>
      </c>
      <c r="I114" s="461"/>
      <c r="J114" s="459"/>
      <c r="K114" s="461"/>
      <c r="L114" s="459"/>
      <c r="M114" s="461"/>
      <c r="N114" s="459"/>
      <c r="O114" s="461"/>
      <c r="P114" s="460"/>
    </row>
    <row r="115" spans="1:16" x14ac:dyDescent="0.25">
      <c r="A115" s="476"/>
      <c r="B115" s="744"/>
      <c r="C115" s="747"/>
      <c r="D115" s="750"/>
      <c r="E115" s="750"/>
      <c r="F115" s="756"/>
      <c r="G115" s="753"/>
      <c r="H115" s="457" t="s">
        <v>47</v>
      </c>
      <c r="I115" s="471"/>
      <c r="J115" s="459"/>
      <c r="K115" s="461"/>
      <c r="L115" s="459"/>
      <c r="M115" s="461"/>
      <c r="N115" s="459"/>
      <c r="O115" s="461"/>
      <c r="P115" s="460"/>
    </row>
    <row r="116" spans="1:16" x14ac:dyDescent="0.25">
      <c r="A116" s="476"/>
      <c r="B116" s="744"/>
      <c r="C116" s="747"/>
      <c r="D116" s="750"/>
      <c r="E116" s="750"/>
      <c r="F116" s="756"/>
      <c r="G116" s="753"/>
      <c r="H116" s="457" t="s">
        <v>744</v>
      </c>
      <c r="I116" s="461"/>
      <c r="J116" s="459"/>
      <c r="K116" s="461"/>
      <c r="L116" s="459">
        <v>19709950</v>
      </c>
      <c r="M116" s="461"/>
      <c r="N116" s="459"/>
      <c r="O116" s="461"/>
      <c r="P116" s="460"/>
    </row>
    <row r="117" spans="1:16" ht="16.5" thickBot="1" x14ac:dyDescent="0.3">
      <c r="A117" s="476"/>
      <c r="B117" s="745"/>
      <c r="C117" s="748"/>
      <c r="D117" s="751"/>
      <c r="E117" s="751"/>
      <c r="F117" s="757"/>
      <c r="G117" s="754"/>
      <c r="H117" s="463" t="s">
        <v>745</v>
      </c>
      <c r="I117" s="461"/>
      <c r="J117" s="459"/>
      <c r="K117" s="461"/>
      <c r="L117" s="459">
        <v>39709950</v>
      </c>
      <c r="M117" s="461"/>
      <c r="N117" s="459"/>
      <c r="O117" s="461"/>
      <c r="P117" s="470"/>
    </row>
    <row r="118" spans="1:16" ht="15.75" customHeight="1" x14ac:dyDescent="0.25">
      <c r="A118" s="476"/>
      <c r="B118" s="743" t="s">
        <v>771</v>
      </c>
      <c r="C118" s="746" t="s">
        <v>816</v>
      </c>
      <c r="D118" s="749"/>
      <c r="E118" s="749"/>
      <c r="F118" s="755"/>
      <c r="G118" s="752"/>
      <c r="H118" s="457" t="s">
        <v>742</v>
      </c>
      <c r="I118" s="467"/>
      <c r="J118" s="459"/>
      <c r="K118" s="467"/>
      <c r="L118" s="459"/>
      <c r="M118" s="467"/>
      <c r="N118" s="459"/>
      <c r="O118" s="467"/>
      <c r="P118" s="460"/>
    </row>
    <row r="119" spans="1:16" x14ac:dyDescent="0.25">
      <c r="A119" s="476"/>
      <c r="B119" s="744"/>
      <c r="C119" s="747"/>
      <c r="D119" s="750"/>
      <c r="E119" s="750"/>
      <c r="F119" s="756"/>
      <c r="G119" s="753"/>
      <c r="H119" s="457" t="s">
        <v>743</v>
      </c>
      <c r="I119" s="461"/>
      <c r="J119" s="459"/>
      <c r="K119" s="461"/>
      <c r="L119" s="459"/>
      <c r="M119" s="461"/>
      <c r="N119" s="459"/>
      <c r="O119" s="461"/>
      <c r="P119" s="460"/>
    </row>
    <row r="120" spans="1:16" x14ac:dyDescent="0.25">
      <c r="A120" s="476"/>
      <c r="B120" s="744"/>
      <c r="C120" s="747"/>
      <c r="D120" s="750"/>
      <c r="E120" s="750"/>
      <c r="F120" s="756"/>
      <c r="G120" s="753"/>
      <c r="H120" s="457" t="s">
        <v>47</v>
      </c>
      <c r="I120" s="461"/>
      <c r="J120" s="459"/>
      <c r="K120" s="461"/>
      <c r="L120" s="459"/>
      <c r="M120" s="461"/>
      <c r="N120" s="459"/>
      <c r="O120" s="461"/>
      <c r="P120" s="460"/>
    </row>
    <row r="121" spans="1:16" x14ac:dyDescent="0.25">
      <c r="A121" s="476"/>
      <c r="B121" s="744"/>
      <c r="C121" s="747"/>
      <c r="D121" s="750"/>
      <c r="E121" s="750"/>
      <c r="F121" s="756"/>
      <c r="G121" s="753"/>
      <c r="H121" s="457" t="s">
        <v>744</v>
      </c>
      <c r="I121" s="461"/>
      <c r="J121" s="459"/>
      <c r="K121" s="461"/>
      <c r="L121" s="459">
        <v>2650000</v>
      </c>
      <c r="M121" s="461"/>
      <c r="N121" s="459"/>
      <c r="O121" s="461"/>
      <c r="P121" s="460"/>
    </row>
    <row r="122" spans="1:16" ht="16.5" thickBot="1" x14ac:dyDescent="0.3">
      <c r="A122" s="476"/>
      <c r="B122" s="745"/>
      <c r="C122" s="748"/>
      <c r="D122" s="751"/>
      <c r="E122" s="751"/>
      <c r="F122" s="757"/>
      <c r="G122" s="754"/>
      <c r="H122" s="463" t="s">
        <v>745</v>
      </c>
      <c r="I122" s="462"/>
      <c r="J122" s="465"/>
      <c r="K122" s="462"/>
      <c r="L122" s="465">
        <v>2650000</v>
      </c>
      <c r="M122" s="462"/>
      <c r="N122" s="465"/>
      <c r="O122" s="462"/>
      <c r="P122" s="470"/>
    </row>
    <row r="123" spans="1:16" ht="15.75" customHeight="1" x14ac:dyDescent="0.25">
      <c r="A123" s="476"/>
      <c r="B123" s="743" t="s">
        <v>772</v>
      </c>
      <c r="C123" s="746" t="s">
        <v>817</v>
      </c>
      <c r="D123" s="749"/>
      <c r="E123" s="749"/>
      <c r="F123" s="755"/>
      <c r="G123" s="752"/>
      <c r="H123" s="457" t="s">
        <v>742</v>
      </c>
      <c r="I123" s="467"/>
      <c r="J123" s="459"/>
      <c r="K123" s="467"/>
      <c r="L123" s="459"/>
      <c r="M123" s="467"/>
      <c r="N123" s="459"/>
      <c r="O123" s="467"/>
      <c r="P123" s="460"/>
    </row>
    <row r="124" spans="1:16" x14ac:dyDescent="0.25">
      <c r="A124" s="476"/>
      <c r="B124" s="744"/>
      <c r="C124" s="747"/>
      <c r="D124" s="750"/>
      <c r="E124" s="750"/>
      <c r="F124" s="756"/>
      <c r="G124" s="753"/>
      <c r="H124" s="457" t="s">
        <v>743</v>
      </c>
      <c r="I124" s="461"/>
      <c r="J124" s="459"/>
      <c r="K124" s="461"/>
      <c r="L124" s="459"/>
      <c r="M124" s="461"/>
      <c r="N124" s="459"/>
      <c r="O124" s="461"/>
      <c r="P124" s="460"/>
    </row>
    <row r="125" spans="1:16" x14ac:dyDescent="0.25">
      <c r="A125" s="476"/>
      <c r="B125" s="744"/>
      <c r="C125" s="747"/>
      <c r="D125" s="750"/>
      <c r="E125" s="750"/>
      <c r="F125" s="756"/>
      <c r="G125" s="753"/>
      <c r="H125" s="457" t="s">
        <v>47</v>
      </c>
      <c r="I125" s="461"/>
      <c r="J125" s="459"/>
      <c r="K125" s="461"/>
      <c r="L125" s="459"/>
      <c r="M125" s="461"/>
      <c r="N125" s="459"/>
      <c r="O125" s="461"/>
      <c r="P125" s="460"/>
    </row>
    <row r="126" spans="1:16" x14ac:dyDescent="0.25">
      <c r="A126" s="476"/>
      <c r="B126" s="744"/>
      <c r="C126" s="747"/>
      <c r="D126" s="750"/>
      <c r="E126" s="750"/>
      <c r="F126" s="756"/>
      <c r="G126" s="753"/>
      <c r="H126" s="457" t="s">
        <v>744</v>
      </c>
      <c r="I126" s="461"/>
      <c r="J126" s="459"/>
      <c r="K126" s="461"/>
      <c r="L126" s="459"/>
      <c r="M126" s="461"/>
      <c r="N126" s="459"/>
      <c r="O126" s="461"/>
      <c r="P126" s="460"/>
    </row>
    <row r="127" spans="1:16" ht="16.5" thickBot="1" x14ac:dyDescent="0.3">
      <c r="A127" s="476"/>
      <c r="B127" s="745"/>
      <c r="C127" s="748"/>
      <c r="D127" s="751"/>
      <c r="E127" s="751"/>
      <c r="F127" s="757"/>
      <c r="G127" s="754"/>
      <c r="H127" s="463" t="s">
        <v>745</v>
      </c>
      <c r="I127" s="462"/>
      <c r="J127" s="465"/>
      <c r="K127" s="462"/>
      <c r="L127" s="465"/>
      <c r="M127" s="462"/>
      <c r="N127" s="465"/>
      <c r="O127" s="462"/>
      <c r="P127" s="470"/>
    </row>
    <row r="128" spans="1:16" x14ac:dyDescent="0.25">
      <c r="A128" s="476"/>
      <c r="B128" s="743" t="s">
        <v>773</v>
      </c>
      <c r="C128" s="746" t="s">
        <v>818</v>
      </c>
      <c r="D128" s="749"/>
      <c r="E128" s="749"/>
      <c r="F128" s="755"/>
      <c r="G128" s="752"/>
      <c r="H128" s="457" t="s">
        <v>742</v>
      </c>
      <c r="I128" s="467"/>
      <c r="J128" s="459"/>
      <c r="K128" s="467"/>
      <c r="L128" s="459"/>
      <c r="M128" s="467"/>
      <c r="N128" s="459"/>
      <c r="O128" s="467"/>
      <c r="P128" s="460"/>
    </row>
    <row r="129" spans="1:16" x14ac:dyDescent="0.25">
      <c r="A129" s="476"/>
      <c r="B129" s="744"/>
      <c r="C129" s="747"/>
      <c r="D129" s="750"/>
      <c r="E129" s="750"/>
      <c r="F129" s="756"/>
      <c r="G129" s="753"/>
      <c r="H129" s="457" t="s">
        <v>743</v>
      </c>
      <c r="I129" s="461"/>
      <c r="J129" s="459"/>
      <c r="K129" s="461"/>
      <c r="L129" s="459"/>
      <c r="M129" s="461"/>
      <c r="N129" s="459"/>
      <c r="O129" s="461"/>
      <c r="P129" s="460"/>
    </row>
    <row r="130" spans="1:16" x14ac:dyDescent="0.25">
      <c r="A130" s="476"/>
      <c r="B130" s="744"/>
      <c r="C130" s="747"/>
      <c r="D130" s="750"/>
      <c r="E130" s="750"/>
      <c r="F130" s="756"/>
      <c r="G130" s="753"/>
      <c r="H130" s="457" t="s">
        <v>47</v>
      </c>
      <c r="I130" s="461"/>
      <c r="J130" s="459"/>
      <c r="K130" s="461"/>
      <c r="L130" s="459"/>
      <c r="M130" s="461"/>
      <c r="N130" s="459"/>
      <c r="O130" s="461"/>
      <c r="P130" s="460"/>
    </row>
    <row r="131" spans="1:16" x14ac:dyDescent="0.25">
      <c r="A131" s="476"/>
      <c r="B131" s="744"/>
      <c r="C131" s="747"/>
      <c r="D131" s="750"/>
      <c r="E131" s="750"/>
      <c r="F131" s="756"/>
      <c r="G131" s="753"/>
      <c r="H131" s="457" t="s">
        <v>744</v>
      </c>
      <c r="I131" s="461"/>
      <c r="J131" s="459"/>
      <c r="K131" s="461"/>
      <c r="L131" s="459"/>
      <c r="M131" s="461"/>
      <c r="N131" s="459"/>
      <c r="O131" s="461"/>
      <c r="P131" s="460"/>
    </row>
    <row r="132" spans="1:16" ht="16.5" thickBot="1" x14ac:dyDescent="0.3">
      <c r="A132" s="476"/>
      <c r="B132" s="745"/>
      <c r="C132" s="748"/>
      <c r="D132" s="751"/>
      <c r="E132" s="751"/>
      <c r="F132" s="757"/>
      <c r="G132" s="754"/>
      <c r="H132" s="463" t="s">
        <v>745</v>
      </c>
      <c r="I132" s="461"/>
      <c r="J132" s="459"/>
      <c r="K132" s="461"/>
      <c r="L132" s="459"/>
      <c r="M132" s="461"/>
      <c r="N132" s="459"/>
      <c r="O132" s="461"/>
      <c r="P132" s="470"/>
    </row>
    <row r="133" spans="1:16" x14ac:dyDescent="0.25">
      <c r="A133" s="476"/>
      <c r="B133" s="725" t="s">
        <v>775</v>
      </c>
      <c r="C133" s="728" t="s">
        <v>819</v>
      </c>
      <c r="D133" s="731"/>
      <c r="E133" s="734"/>
      <c r="F133" s="740"/>
      <c r="G133" s="737"/>
      <c r="H133" s="457" t="s">
        <v>742</v>
      </c>
      <c r="I133" s="467"/>
      <c r="J133" s="459"/>
      <c r="K133" s="467"/>
      <c r="L133" s="459"/>
      <c r="M133" s="467"/>
      <c r="N133" s="459"/>
      <c r="O133" s="467"/>
      <c r="P133" s="460"/>
    </row>
    <row r="134" spans="1:16" x14ac:dyDescent="0.25">
      <c r="A134" s="476"/>
      <c r="B134" s="726"/>
      <c r="C134" s="729"/>
      <c r="D134" s="732"/>
      <c r="E134" s="735"/>
      <c r="F134" s="741"/>
      <c r="G134" s="738"/>
      <c r="H134" s="457" t="s">
        <v>743</v>
      </c>
      <c r="I134" s="461"/>
      <c r="J134" s="459"/>
      <c r="K134" s="461"/>
      <c r="L134" s="459"/>
      <c r="M134" s="461"/>
      <c r="N134" s="459"/>
      <c r="O134" s="461"/>
      <c r="P134" s="460"/>
    </row>
    <row r="135" spans="1:16" x14ac:dyDescent="0.25">
      <c r="A135" s="476"/>
      <c r="B135" s="726"/>
      <c r="C135" s="729"/>
      <c r="D135" s="732"/>
      <c r="E135" s="735"/>
      <c r="F135" s="741"/>
      <c r="G135" s="738"/>
      <c r="H135" s="457" t="s">
        <v>47</v>
      </c>
      <c r="I135" s="461"/>
      <c r="J135" s="459"/>
      <c r="K135" s="461"/>
      <c r="L135" s="459"/>
      <c r="M135" s="461"/>
      <c r="N135" s="459"/>
      <c r="O135" s="461"/>
      <c r="P135" s="460"/>
    </row>
    <row r="136" spans="1:16" x14ac:dyDescent="0.25">
      <c r="A136" s="476"/>
      <c r="B136" s="726"/>
      <c r="C136" s="729"/>
      <c r="D136" s="732"/>
      <c r="E136" s="735"/>
      <c r="F136" s="741"/>
      <c r="G136" s="738"/>
      <c r="H136" s="457" t="s">
        <v>744</v>
      </c>
      <c r="I136" s="461"/>
      <c r="J136" s="459"/>
      <c r="K136" s="461"/>
      <c r="L136" s="459"/>
      <c r="M136" s="461"/>
      <c r="N136" s="459"/>
      <c r="O136" s="461"/>
      <c r="P136" s="460"/>
    </row>
    <row r="137" spans="1:16" ht="16.5" thickBot="1" x14ac:dyDescent="0.3">
      <c r="A137" s="476"/>
      <c r="B137" s="727"/>
      <c r="C137" s="730"/>
      <c r="D137" s="733"/>
      <c r="E137" s="736"/>
      <c r="F137" s="742"/>
      <c r="G137" s="739"/>
      <c r="H137" s="463" t="s">
        <v>745</v>
      </c>
      <c r="I137" s="461"/>
      <c r="J137" s="459"/>
      <c r="K137" s="461"/>
      <c r="L137" s="459"/>
      <c r="M137" s="461"/>
      <c r="N137" s="459"/>
      <c r="O137" s="461"/>
      <c r="P137" s="470"/>
    </row>
    <row r="138" spans="1:16" x14ac:dyDescent="0.25">
      <c r="A138" s="476"/>
      <c r="B138" s="743" t="s">
        <v>777</v>
      </c>
      <c r="C138" s="746" t="s">
        <v>820</v>
      </c>
      <c r="D138" s="749"/>
      <c r="E138" s="749"/>
      <c r="F138" s="755"/>
      <c r="G138" s="752"/>
      <c r="H138" s="457" t="s">
        <v>742</v>
      </c>
      <c r="I138" s="467"/>
      <c r="J138" s="459"/>
      <c r="K138" s="467"/>
      <c r="L138" s="459"/>
      <c r="M138" s="467"/>
      <c r="N138" s="459"/>
      <c r="O138" s="467"/>
      <c r="P138" s="460"/>
    </row>
    <row r="139" spans="1:16" x14ac:dyDescent="0.25">
      <c r="A139" s="476"/>
      <c r="B139" s="744"/>
      <c r="C139" s="747"/>
      <c r="D139" s="750"/>
      <c r="E139" s="750"/>
      <c r="F139" s="756"/>
      <c r="G139" s="753"/>
      <c r="H139" s="457" t="s">
        <v>743</v>
      </c>
      <c r="I139" s="461"/>
      <c r="J139" s="459"/>
      <c r="K139" s="461"/>
      <c r="L139" s="459"/>
      <c r="M139" s="461"/>
      <c r="N139" s="459"/>
      <c r="O139" s="461"/>
      <c r="P139" s="460"/>
    </row>
    <row r="140" spans="1:16" x14ac:dyDescent="0.25">
      <c r="A140" s="476"/>
      <c r="B140" s="744"/>
      <c r="C140" s="747"/>
      <c r="D140" s="750"/>
      <c r="E140" s="750"/>
      <c r="F140" s="756"/>
      <c r="G140" s="753"/>
      <c r="H140" s="457" t="s">
        <v>47</v>
      </c>
      <c r="I140" s="461"/>
      <c r="J140" s="459"/>
      <c r="K140" s="461"/>
      <c r="L140" s="459"/>
      <c r="M140" s="461"/>
      <c r="N140" s="459"/>
      <c r="O140" s="461"/>
      <c r="P140" s="460"/>
    </row>
    <row r="141" spans="1:16" x14ac:dyDescent="0.25">
      <c r="A141" s="476"/>
      <c r="B141" s="744"/>
      <c r="C141" s="747"/>
      <c r="D141" s="750"/>
      <c r="E141" s="750"/>
      <c r="F141" s="756"/>
      <c r="G141" s="753"/>
      <c r="H141" s="457" t="s">
        <v>744</v>
      </c>
      <c r="I141" s="461"/>
      <c r="J141" s="459"/>
      <c r="K141" s="461"/>
      <c r="L141" s="459"/>
      <c r="M141" s="461"/>
      <c r="N141" s="459"/>
      <c r="O141" s="461"/>
      <c r="P141" s="460"/>
    </row>
    <row r="142" spans="1:16" ht="16.5" thickBot="1" x14ac:dyDescent="0.3">
      <c r="A142" s="476"/>
      <c r="B142" s="745"/>
      <c r="C142" s="748"/>
      <c r="D142" s="751"/>
      <c r="E142" s="751"/>
      <c r="F142" s="757"/>
      <c r="G142" s="754"/>
      <c r="H142" s="463" t="s">
        <v>745</v>
      </c>
      <c r="I142" s="462"/>
      <c r="J142" s="465"/>
      <c r="K142" s="461"/>
      <c r="L142" s="459"/>
      <c r="M142" s="461"/>
      <c r="N142" s="459"/>
      <c r="O142" s="461"/>
      <c r="P142" s="470"/>
    </row>
    <row r="143" spans="1:16" x14ac:dyDescent="0.25">
      <c r="A143" s="476"/>
      <c r="B143" s="725" t="s">
        <v>778</v>
      </c>
      <c r="C143" s="728" t="s">
        <v>821</v>
      </c>
      <c r="D143" s="731"/>
      <c r="E143" s="734"/>
      <c r="F143" s="740"/>
      <c r="G143" s="737"/>
      <c r="H143" s="457" t="s">
        <v>742</v>
      </c>
      <c r="I143" s="467"/>
      <c r="J143" s="459"/>
      <c r="K143" s="467"/>
      <c r="L143" s="459"/>
      <c r="M143" s="467"/>
      <c r="N143" s="459"/>
      <c r="O143" s="467"/>
      <c r="P143" s="460"/>
    </row>
    <row r="144" spans="1:16" x14ac:dyDescent="0.25">
      <c r="A144" s="476"/>
      <c r="B144" s="726"/>
      <c r="C144" s="729"/>
      <c r="D144" s="732"/>
      <c r="E144" s="735"/>
      <c r="F144" s="741"/>
      <c r="G144" s="738"/>
      <c r="H144" s="457" t="s">
        <v>743</v>
      </c>
      <c r="I144" s="461"/>
      <c r="J144" s="459"/>
      <c r="K144" s="461"/>
      <c r="L144" s="459"/>
      <c r="M144" s="461"/>
      <c r="N144" s="459"/>
      <c r="O144" s="461"/>
      <c r="P144" s="460"/>
    </row>
    <row r="145" spans="1:16" x14ac:dyDescent="0.25">
      <c r="A145" s="476"/>
      <c r="B145" s="726"/>
      <c r="C145" s="729"/>
      <c r="D145" s="732"/>
      <c r="E145" s="735"/>
      <c r="F145" s="741"/>
      <c r="G145" s="738"/>
      <c r="H145" s="457" t="s">
        <v>47</v>
      </c>
      <c r="I145" s="461"/>
      <c r="J145" s="459"/>
      <c r="K145" s="461"/>
      <c r="L145" s="459"/>
      <c r="M145" s="461"/>
      <c r="N145" s="459"/>
      <c r="O145" s="461"/>
      <c r="P145" s="460"/>
    </row>
    <row r="146" spans="1:16" x14ac:dyDescent="0.25">
      <c r="A146" s="476"/>
      <c r="B146" s="726"/>
      <c r="C146" s="729"/>
      <c r="D146" s="732"/>
      <c r="E146" s="735"/>
      <c r="F146" s="741"/>
      <c r="G146" s="738"/>
      <c r="H146" s="457" t="s">
        <v>744</v>
      </c>
      <c r="I146" s="461"/>
      <c r="J146" s="459"/>
      <c r="K146" s="461"/>
      <c r="L146" s="459"/>
      <c r="M146" s="461"/>
      <c r="N146" s="459"/>
      <c r="O146" s="461"/>
      <c r="P146" s="460"/>
    </row>
    <row r="147" spans="1:16" ht="16.5" thickBot="1" x14ac:dyDescent="0.3">
      <c r="A147" s="476"/>
      <c r="B147" s="727"/>
      <c r="C147" s="730"/>
      <c r="D147" s="733"/>
      <c r="E147" s="736"/>
      <c r="F147" s="742"/>
      <c r="G147" s="739"/>
      <c r="H147" s="463" t="s">
        <v>745</v>
      </c>
      <c r="I147" s="461"/>
      <c r="J147" s="459"/>
      <c r="K147" s="461"/>
      <c r="L147" s="459"/>
      <c r="M147" s="461"/>
      <c r="N147" s="459"/>
      <c r="O147" s="461"/>
      <c r="P147" s="470"/>
    </row>
    <row r="148" spans="1:16" x14ac:dyDescent="0.25">
      <c r="A148" s="476"/>
      <c r="B148" s="743" t="s">
        <v>779</v>
      </c>
      <c r="C148" s="746" t="s">
        <v>822</v>
      </c>
      <c r="D148" s="749"/>
      <c r="E148" s="749"/>
      <c r="F148" s="755"/>
      <c r="G148" s="752"/>
      <c r="H148" s="457" t="s">
        <v>742</v>
      </c>
      <c r="I148" s="467"/>
      <c r="J148" s="459"/>
      <c r="K148" s="467"/>
      <c r="L148" s="459"/>
      <c r="M148" s="467"/>
      <c r="N148" s="459"/>
      <c r="O148" s="467"/>
      <c r="P148" s="460"/>
    </row>
    <row r="149" spans="1:16" x14ac:dyDescent="0.25">
      <c r="A149" s="476"/>
      <c r="B149" s="744"/>
      <c r="C149" s="747"/>
      <c r="D149" s="750"/>
      <c r="E149" s="750"/>
      <c r="F149" s="756"/>
      <c r="G149" s="753"/>
      <c r="H149" s="457" t="s">
        <v>743</v>
      </c>
      <c r="I149" s="461"/>
      <c r="J149" s="459"/>
      <c r="K149" s="461"/>
      <c r="L149" s="459"/>
      <c r="M149" s="461"/>
      <c r="N149" s="459"/>
      <c r="O149" s="461"/>
      <c r="P149" s="460"/>
    </row>
    <row r="150" spans="1:16" x14ac:dyDescent="0.25">
      <c r="A150" s="476"/>
      <c r="B150" s="744"/>
      <c r="C150" s="747"/>
      <c r="D150" s="750"/>
      <c r="E150" s="750"/>
      <c r="F150" s="756"/>
      <c r="G150" s="753"/>
      <c r="H150" s="457" t="s">
        <v>47</v>
      </c>
      <c r="I150" s="461"/>
      <c r="J150" s="459"/>
      <c r="K150" s="461"/>
      <c r="L150" s="459"/>
      <c r="M150" s="461"/>
      <c r="N150" s="459"/>
      <c r="O150" s="461"/>
      <c r="P150" s="460"/>
    </row>
    <row r="151" spans="1:16" x14ac:dyDescent="0.25">
      <c r="A151" s="476"/>
      <c r="B151" s="744"/>
      <c r="C151" s="747"/>
      <c r="D151" s="750"/>
      <c r="E151" s="750"/>
      <c r="F151" s="756"/>
      <c r="G151" s="753"/>
      <c r="H151" s="457" t="s">
        <v>744</v>
      </c>
      <c r="I151" s="461"/>
      <c r="J151" s="459"/>
      <c r="K151" s="461"/>
      <c r="L151" s="459"/>
      <c r="M151" s="461"/>
      <c r="N151" s="459"/>
      <c r="O151" s="461"/>
      <c r="P151" s="460"/>
    </row>
    <row r="152" spans="1:16" ht="16.5" thickBot="1" x14ac:dyDescent="0.3">
      <c r="A152" s="476"/>
      <c r="B152" s="745"/>
      <c r="C152" s="748"/>
      <c r="D152" s="751"/>
      <c r="E152" s="751"/>
      <c r="F152" s="757"/>
      <c r="G152" s="754"/>
      <c r="H152" s="463" t="s">
        <v>745</v>
      </c>
      <c r="I152" s="461"/>
      <c r="J152" s="459"/>
      <c r="K152" s="461"/>
      <c r="L152" s="459"/>
      <c r="M152" s="461"/>
      <c r="N152" s="459"/>
      <c r="O152" s="461"/>
      <c r="P152" s="470"/>
    </row>
    <row r="153" spans="1:16" x14ac:dyDescent="0.25">
      <c r="A153" s="476"/>
      <c r="B153" s="725" t="s">
        <v>780</v>
      </c>
      <c r="C153" s="728" t="s">
        <v>823</v>
      </c>
      <c r="D153" s="731"/>
      <c r="E153" s="734"/>
      <c r="F153" s="740"/>
      <c r="G153" s="737"/>
      <c r="H153" s="457" t="s">
        <v>742</v>
      </c>
      <c r="I153" s="467"/>
      <c r="J153" s="459"/>
      <c r="K153" s="467"/>
      <c r="L153" s="459"/>
      <c r="M153" s="467"/>
      <c r="N153" s="459"/>
      <c r="O153" s="467"/>
      <c r="P153" s="460"/>
    </row>
    <row r="154" spans="1:16" x14ac:dyDescent="0.25">
      <c r="A154" s="476"/>
      <c r="B154" s="726"/>
      <c r="C154" s="729"/>
      <c r="D154" s="732"/>
      <c r="E154" s="735"/>
      <c r="F154" s="741"/>
      <c r="G154" s="738"/>
      <c r="H154" s="457" t="s">
        <v>743</v>
      </c>
      <c r="I154" s="461"/>
      <c r="J154" s="459"/>
      <c r="K154" s="461"/>
      <c r="L154" s="459"/>
      <c r="M154" s="461"/>
      <c r="N154" s="459"/>
      <c r="O154" s="461"/>
      <c r="P154" s="460"/>
    </row>
    <row r="155" spans="1:16" x14ac:dyDescent="0.25">
      <c r="A155" s="476"/>
      <c r="B155" s="726"/>
      <c r="C155" s="729"/>
      <c r="D155" s="732"/>
      <c r="E155" s="735"/>
      <c r="F155" s="741"/>
      <c r="G155" s="738"/>
      <c r="H155" s="457" t="s">
        <v>47</v>
      </c>
      <c r="I155" s="461"/>
      <c r="J155" s="459"/>
      <c r="K155" s="461"/>
      <c r="L155" s="459"/>
      <c r="M155" s="461"/>
      <c r="N155" s="459"/>
      <c r="O155" s="461"/>
      <c r="P155" s="460"/>
    </row>
    <row r="156" spans="1:16" x14ac:dyDescent="0.25">
      <c r="A156" s="476"/>
      <c r="B156" s="726"/>
      <c r="C156" s="729"/>
      <c r="D156" s="732"/>
      <c r="E156" s="735"/>
      <c r="F156" s="741"/>
      <c r="G156" s="738"/>
      <c r="H156" s="457" t="s">
        <v>744</v>
      </c>
      <c r="I156" s="461"/>
      <c r="J156" s="459"/>
      <c r="K156" s="461"/>
      <c r="L156" s="459"/>
      <c r="M156" s="461"/>
      <c r="N156" s="459"/>
      <c r="O156" s="461"/>
      <c r="P156" s="460"/>
    </row>
    <row r="157" spans="1:16" ht="16.5" thickBot="1" x14ac:dyDescent="0.3">
      <c r="A157" s="476"/>
      <c r="B157" s="727"/>
      <c r="C157" s="730"/>
      <c r="D157" s="733"/>
      <c r="E157" s="736"/>
      <c r="F157" s="742"/>
      <c r="G157" s="739"/>
      <c r="H157" s="463" t="s">
        <v>745</v>
      </c>
      <c r="I157" s="461"/>
      <c r="J157" s="459"/>
      <c r="K157" s="461"/>
      <c r="L157" s="459"/>
      <c r="M157" s="461"/>
      <c r="N157" s="459"/>
      <c r="O157" s="461"/>
      <c r="P157" s="470"/>
    </row>
    <row r="158" spans="1:16" x14ac:dyDescent="0.25">
      <c r="A158" s="476"/>
      <c r="B158" s="725" t="s">
        <v>781</v>
      </c>
      <c r="C158" s="728" t="s">
        <v>824</v>
      </c>
      <c r="D158" s="731"/>
      <c r="E158" s="734"/>
      <c r="F158" s="740"/>
      <c r="G158" s="737"/>
      <c r="H158" s="457" t="s">
        <v>742</v>
      </c>
      <c r="I158" s="467"/>
      <c r="J158" s="459"/>
      <c r="K158" s="467"/>
      <c r="L158" s="459"/>
      <c r="M158" s="467"/>
      <c r="N158" s="459"/>
      <c r="O158" s="467"/>
      <c r="P158" s="460"/>
    </row>
    <row r="159" spans="1:16" x14ac:dyDescent="0.25">
      <c r="A159" s="476"/>
      <c r="B159" s="726"/>
      <c r="C159" s="729"/>
      <c r="D159" s="732"/>
      <c r="E159" s="735"/>
      <c r="F159" s="741"/>
      <c r="G159" s="738"/>
      <c r="H159" s="457" t="s">
        <v>743</v>
      </c>
      <c r="I159" s="461"/>
      <c r="J159" s="459"/>
      <c r="K159" s="461"/>
      <c r="L159" s="459"/>
      <c r="M159" s="461"/>
      <c r="N159" s="459"/>
      <c r="O159" s="461"/>
      <c r="P159" s="460"/>
    </row>
    <row r="160" spans="1:16" x14ac:dyDescent="0.25">
      <c r="A160" s="476"/>
      <c r="B160" s="726"/>
      <c r="C160" s="729"/>
      <c r="D160" s="732"/>
      <c r="E160" s="735"/>
      <c r="F160" s="741"/>
      <c r="G160" s="738"/>
      <c r="H160" s="457" t="s">
        <v>47</v>
      </c>
      <c r="I160" s="461"/>
      <c r="J160" s="459"/>
      <c r="K160" s="461"/>
      <c r="L160" s="459"/>
      <c r="M160" s="461"/>
      <c r="N160" s="459"/>
      <c r="O160" s="461"/>
      <c r="P160" s="460"/>
    </row>
    <row r="161" spans="1:16" x14ac:dyDescent="0.25">
      <c r="A161" s="476"/>
      <c r="B161" s="726"/>
      <c r="C161" s="729"/>
      <c r="D161" s="732"/>
      <c r="E161" s="735"/>
      <c r="F161" s="741"/>
      <c r="G161" s="738"/>
      <c r="H161" s="457" t="s">
        <v>744</v>
      </c>
      <c r="I161" s="461"/>
      <c r="J161" s="459"/>
      <c r="K161" s="461"/>
      <c r="L161" s="459"/>
      <c r="M161" s="461"/>
      <c r="N161" s="459"/>
      <c r="O161" s="461"/>
      <c r="P161" s="460"/>
    </row>
    <row r="162" spans="1:16" ht="16.5" thickBot="1" x14ac:dyDescent="0.3">
      <c r="A162" s="476"/>
      <c r="B162" s="727"/>
      <c r="C162" s="730"/>
      <c r="D162" s="733"/>
      <c r="E162" s="736"/>
      <c r="F162" s="742"/>
      <c r="G162" s="739"/>
      <c r="H162" s="463" t="s">
        <v>745</v>
      </c>
      <c r="I162" s="461"/>
      <c r="J162" s="459"/>
      <c r="K162" s="461"/>
      <c r="L162" s="459"/>
      <c r="M162" s="461"/>
      <c r="N162" s="459"/>
      <c r="O162" s="461"/>
      <c r="P162" s="470"/>
    </row>
    <row r="163" spans="1:16" ht="26.25" customHeight="1" thickBot="1" x14ac:dyDescent="0.3">
      <c r="B163" s="722" t="s">
        <v>782</v>
      </c>
      <c r="C163" s="723"/>
      <c r="D163" s="723"/>
      <c r="E163" s="724"/>
      <c r="F163" s="472"/>
      <c r="G163" s="473"/>
      <c r="H163" s="474"/>
      <c r="I163" s="472"/>
      <c r="J163" s="472"/>
      <c r="K163" s="472"/>
      <c r="L163" s="472">
        <v>49267205</v>
      </c>
      <c r="M163" s="472"/>
      <c r="N163" s="472"/>
      <c r="O163" s="472"/>
      <c r="P163" s="472"/>
    </row>
    <row r="164" spans="1:16" x14ac:dyDescent="0.25">
      <c r="H164" s="475"/>
    </row>
    <row r="165" spans="1:16" x14ac:dyDescent="0.25">
      <c r="B165" s="452" t="s">
        <v>783</v>
      </c>
    </row>
    <row r="166" spans="1:16" x14ac:dyDescent="0.25">
      <c r="B166" s="452" t="s">
        <v>784</v>
      </c>
    </row>
  </sheetData>
  <mergeCells count="196">
    <mergeCell ref="B8:B12"/>
    <mergeCell ref="C8:C12"/>
    <mergeCell ref="D8:D12"/>
    <mergeCell ref="E8:E12"/>
    <mergeCell ref="F8:F12"/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18:B22"/>
    <mergeCell ref="C18:C22"/>
    <mergeCell ref="D18:D22"/>
    <mergeCell ref="E18:E22"/>
    <mergeCell ref="F18:F22"/>
    <mergeCell ref="G18:G22"/>
    <mergeCell ref="B13:B17"/>
    <mergeCell ref="C13:C17"/>
    <mergeCell ref="D13:D17"/>
    <mergeCell ref="E13:E17"/>
    <mergeCell ref="F13:F17"/>
    <mergeCell ref="G13:G17"/>
    <mergeCell ref="B28:B32"/>
    <mergeCell ref="C28:C32"/>
    <mergeCell ref="D28:D32"/>
    <mergeCell ref="E28:E32"/>
    <mergeCell ref="F28:F32"/>
    <mergeCell ref="G28:G32"/>
    <mergeCell ref="B23:B27"/>
    <mergeCell ref="C23:C27"/>
    <mergeCell ref="D23:D27"/>
    <mergeCell ref="E23:E27"/>
    <mergeCell ref="F23:F27"/>
    <mergeCell ref="G23:G27"/>
    <mergeCell ref="B38:B42"/>
    <mergeCell ref="C38:C42"/>
    <mergeCell ref="D38:D42"/>
    <mergeCell ref="E38:E42"/>
    <mergeCell ref="F38:F42"/>
    <mergeCell ref="G38:G42"/>
    <mergeCell ref="B33:B37"/>
    <mergeCell ref="C33:C37"/>
    <mergeCell ref="D33:D37"/>
    <mergeCell ref="E33:E37"/>
    <mergeCell ref="F33:F37"/>
    <mergeCell ref="G33:G37"/>
    <mergeCell ref="B48:B52"/>
    <mergeCell ref="C48:C52"/>
    <mergeCell ref="D48:D52"/>
    <mergeCell ref="E48:E52"/>
    <mergeCell ref="F48:F52"/>
    <mergeCell ref="G48:G52"/>
    <mergeCell ref="B43:B47"/>
    <mergeCell ref="C43:C47"/>
    <mergeCell ref="D43:D47"/>
    <mergeCell ref="E43:E47"/>
    <mergeCell ref="F43:F47"/>
    <mergeCell ref="G43:G47"/>
    <mergeCell ref="B58:B62"/>
    <mergeCell ref="C58:C62"/>
    <mergeCell ref="D58:D62"/>
    <mergeCell ref="E58:E62"/>
    <mergeCell ref="F58:F62"/>
    <mergeCell ref="G58:G62"/>
    <mergeCell ref="B53:B57"/>
    <mergeCell ref="C53:C57"/>
    <mergeCell ref="D53:D57"/>
    <mergeCell ref="E53:E57"/>
    <mergeCell ref="F53:F57"/>
    <mergeCell ref="G53:G57"/>
    <mergeCell ref="B68:B72"/>
    <mergeCell ref="C68:C72"/>
    <mergeCell ref="D68:D72"/>
    <mergeCell ref="E68:E72"/>
    <mergeCell ref="F68:F72"/>
    <mergeCell ref="G68:G72"/>
    <mergeCell ref="B63:B67"/>
    <mergeCell ref="C63:C67"/>
    <mergeCell ref="D63:D67"/>
    <mergeCell ref="E63:E67"/>
    <mergeCell ref="F63:F67"/>
    <mergeCell ref="G63:G67"/>
    <mergeCell ref="B78:B82"/>
    <mergeCell ref="C78:C82"/>
    <mergeCell ref="D78:D82"/>
    <mergeCell ref="E78:E82"/>
    <mergeCell ref="F78:F82"/>
    <mergeCell ref="G78:G82"/>
    <mergeCell ref="B73:B77"/>
    <mergeCell ref="C73:C77"/>
    <mergeCell ref="D73:D77"/>
    <mergeCell ref="E73:E77"/>
    <mergeCell ref="F73:F77"/>
    <mergeCell ref="G73:G77"/>
    <mergeCell ref="B88:B92"/>
    <mergeCell ref="C88:C92"/>
    <mergeCell ref="D88:D92"/>
    <mergeCell ref="E88:E92"/>
    <mergeCell ref="F88:F92"/>
    <mergeCell ref="G88:G92"/>
    <mergeCell ref="B83:B87"/>
    <mergeCell ref="C83:C87"/>
    <mergeCell ref="D83:D87"/>
    <mergeCell ref="E83:E87"/>
    <mergeCell ref="F83:F87"/>
    <mergeCell ref="G83:G87"/>
    <mergeCell ref="B103:B107"/>
    <mergeCell ref="D103:D107"/>
    <mergeCell ref="E103:E107"/>
    <mergeCell ref="G103:G107"/>
    <mergeCell ref="B108:B112"/>
    <mergeCell ref="D108:D112"/>
    <mergeCell ref="E108:E112"/>
    <mergeCell ref="G108:G112"/>
    <mergeCell ref="B93:B97"/>
    <mergeCell ref="D93:D97"/>
    <mergeCell ref="E93:E97"/>
    <mergeCell ref="G93:G97"/>
    <mergeCell ref="B98:B102"/>
    <mergeCell ref="D98:D102"/>
    <mergeCell ref="E98:E102"/>
    <mergeCell ref="G98:G102"/>
    <mergeCell ref="C93:C97"/>
    <mergeCell ref="F93:F97"/>
    <mergeCell ref="C98:C102"/>
    <mergeCell ref="F98:F102"/>
    <mergeCell ref="C103:C107"/>
    <mergeCell ref="F103:F107"/>
    <mergeCell ref="C108:C112"/>
    <mergeCell ref="F108:F112"/>
    <mergeCell ref="B113:B117"/>
    <mergeCell ref="C113:C117"/>
    <mergeCell ref="D113:D117"/>
    <mergeCell ref="E113:E117"/>
    <mergeCell ref="G113:G117"/>
    <mergeCell ref="B118:B122"/>
    <mergeCell ref="C118:C122"/>
    <mergeCell ref="D118:D122"/>
    <mergeCell ref="E118:E122"/>
    <mergeCell ref="G118:G122"/>
    <mergeCell ref="F113:F117"/>
    <mergeCell ref="F118:F122"/>
    <mergeCell ref="B123:B127"/>
    <mergeCell ref="C123:C127"/>
    <mergeCell ref="D123:D127"/>
    <mergeCell ref="E123:E127"/>
    <mergeCell ref="G123:G127"/>
    <mergeCell ref="B128:B132"/>
    <mergeCell ref="C128:C132"/>
    <mergeCell ref="D128:D132"/>
    <mergeCell ref="E128:E132"/>
    <mergeCell ref="G128:G132"/>
    <mergeCell ref="F123:F127"/>
    <mergeCell ref="F128:F132"/>
    <mergeCell ref="B133:B137"/>
    <mergeCell ref="C133:C137"/>
    <mergeCell ref="D133:D137"/>
    <mergeCell ref="E133:E137"/>
    <mergeCell ref="G133:G137"/>
    <mergeCell ref="B138:B142"/>
    <mergeCell ref="C138:C142"/>
    <mergeCell ref="D138:D142"/>
    <mergeCell ref="E138:E142"/>
    <mergeCell ref="G138:G142"/>
    <mergeCell ref="F133:F137"/>
    <mergeCell ref="F138:F142"/>
    <mergeCell ref="B143:B147"/>
    <mergeCell ref="C143:C147"/>
    <mergeCell ref="D143:D147"/>
    <mergeCell ref="E143:E147"/>
    <mergeCell ref="G143:G147"/>
    <mergeCell ref="B148:B152"/>
    <mergeCell ref="C148:C152"/>
    <mergeCell ref="D148:D152"/>
    <mergeCell ref="E148:E152"/>
    <mergeCell ref="G148:G152"/>
    <mergeCell ref="F143:F147"/>
    <mergeCell ref="F148:F152"/>
    <mergeCell ref="B163:E163"/>
    <mergeCell ref="B153:B157"/>
    <mergeCell ref="C153:C157"/>
    <mergeCell ref="D153:D157"/>
    <mergeCell ref="E153:E157"/>
    <mergeCell ref="G153:G157"/>
    <mergeCell ref="B158:B162"/>
    <mergeCell ref="C158:C162"/>
    <mergeCell ref="D158:D162"/>
    <mergeCell ref="E158:E162"/>
    <mergeCell ref="G158:G162"/>
    <mergeCell ref="F153:F157"/>
    <mergeCell ref="F158:F162"/>
  </mergeCells>
  <pageMargins left="0.11811023622047245" right="0.11811023622047245" top="0.74803149606299213" bottom="0.74803149606299213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2"/>
  <sheetViews>
    <sheetView showGridLines="0" topLeftCell="A25" workbookViewId="0">
      <selection activeCell="G31" sqref="G31"/>
    </sheetView>
  </sheetViews>
  <sheetFormatPr defaultRowHeight="12.75" x14ac:dyDescent="0.2"/>
  <cols>
    <col min="1" max="1" width="1.5703125" style="206" customWidth="1"/>
    <col min="2" max="2" width="39.140625" style="206" customWidth="1"/>
    <col min="3" max="6" width="20.7109375" style="206" customWidth="1"/>
    <col min="7" max="16384" width="9.140625" style="206"/>
  </cols>
  <sheetData>
    <row r="1" spans="2:6" ht="15.75" x14ac:dyDescent="0.25">
      <c r="F1" s="9" t="s">
        <v>208</v>
      </c>
    </row>
    <row r="2" spans="2:6" ht="15.75" customHeight="1" x14ac:dyDescent="0.25">
      <c r="B2" s="547" t="s">
        <v>682</v>
      </c>
      <c r="C2" s="547"/>
      <c r="D2" s="547"/>
      <c r="E2" s="547"/>
      <c r="F2" s="547"/>
    </row>
    <row r="3" spans="2:6" ht="40.5" customHeight="1" x14ac:dyDescent="0.2">
      <c r="B3" s="208"/>
      <c r="C3" s="208"/>
      <c r="D3" s="208"/>
      <c r="E3" s="208"/>
      <c r="F3" s="208"/>
    </row>
    <row r="4" spans="2:6" ht="15.75" x14ac:dyDescent="0.25">
      <c r="B4" s="547" t="s">
        <v>808</v>
      </c>
      <c r="C4" s="547"/>
      <c r="D4" s="547"/>
      <c r="E4" s="547"/>
      <c r="F4" s="547"/>
    </row>
    <row r="5" spans="2:6" ht="13.5" thickBot="1" x14ac:dyDescent="0.25">
      <c r="F5" s="207" t="s">
        <v>3</v>
      </c>
    </row>
    <row r="6" spans="2:6" ht="36" customHeight="1" thickBot="1" x14ac:dyDescent="0.25">
      <c r="B6" s="212" t="s">
        <v>268</v>
      </c>
      <c r="C6" s="211" t="s">
        <v>809</v>
      </c>
      <c r="D6" s="211" t="s">
        <v>810</v>
      </c>
      <c r="E6" s="211" t="s">
        <v>811</v>
      </c>
      <c r="F6" s="211" t="s">
        <v>812</v>
      </c>
    </row>
    <row r="7" spans="2:6" ht="30" customHeight="1" x14ac:dyDescent="0.2">
      <c r="B7" s="209" t="s">
        <v>234</v>
      </c>
      <c r="C7" s="385">
        <v>72479041</v>
      </c>
      <c r="D7" s="385">
        <v>77006835</v>
      </c>
      <c r="E7" s="385"/>
      <c r="F7" s="385"/>
    </row>
    <row r="8" spans="2:6" ht="30" customHeight="1" x14ac:dyDescent="0.2">
      <c r="B8" s="209" t="s">
        <v>269</v>
      </c>
      <c r="C8" s="417">
        <v>39754823</v>
      </c>
      <c r="D8" s="417">
        <v>43119924</v>
      </c>
      <c r="E8" s="417"/>
      <c r="F8" s="417"/>
    </row>
    <row r="9" spans="2:6" ht="30" customHeight="1" thickBot="1" x14ac:dyDescent="0.25">
      <c r="B9" s="210" t="s">
        <v>235</v>
      </c>
      <c r="C9" s="387">
        <v>59381809</v>
      </c>
      <c r="D9" s="387">
        <v>57886293</v>
      </c>
      <c r="E9" s="387"/>
      <c r="F9" s="387"/>
    </row>
    <row r="10" spans="2:6" ht="13.5" thickTop="1" x14ac:dyDescent="0.2">
      <c r="B10" s="768" t="s">
        <v>261</v>
      </c>
      <c r="C10" s="770">
        <f>+C7+C8+C9</f>
        <v>171615673</v>
      </c>
      <c r="D10" s="770">
        <f>+D7+D8+D9</f>
        <v>178013052</v>
      </c>
      <c r="E10" s="770">
        <f>+E7+E8+E9</f>
        <v>0</v>
      </c>
      <c r="F10" s="770">
        <f>+F7+F8+F9</f>
        <v>0</v>
      </c>
    </row>
    <row r="11" spans="2:6" ht="15" customHeight="1" thickBot="1" x14ac:dyDescent="0.25">
      <c r="B11" s="769"/>
      <c r="C11" s="771"/>
      <c r="D11" s="771"/>
      <c r="E11" s="771"/>
      <c r="F11" s="771"/>
    </row>
    <row r="12" spans="2:6" x14ac:dyDescent="0.2">
      <c r="B12" s="384" t="s">
        <v>576</v>
      </c>
    </row>
    <row r="13" spans="2:6" x14ac:dyDescent="0.2">
      <c r="B13" s="208"/>
    </row>
    <row r="14" spans="2:6" ht="15.75" x14ac:dyDescent="0.25">
      <c r="B14" s="547" t="s">
        <v>813</v>
      </c>
      <c r="C14" s="547"/>
      <c r="D14" s="547"/>
      <c r="E14" s="547"/>
      <c r="F14" s="547"/>
    </row>
    <row r="15" spans="2:6" ht="13.5" thickBot="1" x14ac:dyDescent="0.25">
      <c r="F15" s="207" t="s">
        <v>3</v>
      </c>
    </row>
    <row r="16" spans="2:6" ht="36" customHeight="1" thickBot="1" x14ac:dyDescent="0.25">
      <c r="B16" s="212" t="s">
        <v>270</v>
      </c>
      <c r="C16" s="211" t="s">
        <v>809</v>
      </c>
      <c r="D16" s="211" t="s">
        <v>810</v>
      </c>
      <c r="E16" s="211" t="s">
        <v>811</v>
      </c>
      <c r="F16" s="211" t="s">
        <v>812</v>
      </c>
    </row>
    <row r="17" spans="1:7" ht="30" customHeight="1" x14ac:dyDescent="0.2">
      <c r="B17" s="209" t="s">
        <v>234</v>
      </c>
      <c r="C17" s="385">
        <v>32008855</v>
      </c>
      <c r="D17" s="385">
        <v>37590206</v>
      </c>
      <c r="E17" s="385"/>
      <c r="F17" s="385"/>
    </row>
    <row r="18" spans="1:7" ht="30" customHeight="1" x14ac:dyDescent="0.2">
      <c r="B18" s="209" t="s">
        <v>269</v>
      </c>
      <c r="C18" s="386"/>
      <c r="D18" s="386"/>
      <c r="E18" s="386"/>
      <c r="F18" s="386"/>
    </row>
    <row r="19" spans="1:7" ht="30" customHeight="1" thickBot="1" x14ac:dyDescent="0.25">
      <c r="B19" s="210" t="s">
        <v>235</v>
      </c>
      <c r="C19" s="387"/>
      <c r="D19" s="387"/>
      <c r="E19" s="387"/>
      <c r="F19" s="387"/>
    </row>
    <row r="20" spans="1:7" ht="13.5" thickTop="1" x14ac:dyDescent="0.2">
      <c r="B20" s="768" t="s">
        <v>261</v>
      </c>
      <c r="C20" s="770">
        <v>32008855</v>
      </c>
      <c r="D20" s="770">
        <v>37590206</v>
      </c>
      <c r="E20" s="770"/>
      <c r="F20" s="770"/>
    </row>
    <row r="21" spans="1:7" ht="15" customHeight="1" thickBot="1" x14ac:dyDescent="0.25">
      <c r="B21" s="769"/>
      <c r="C21" s="771"/>
      <c r="D21" s="771"/>
      <c r="E21" s="771"/>
      <c r="F21" s="771"/>
    </row>
    <row r="22" spans="1:7" ht="15" customHeight="1" x14ac:dyDescent="0.2">
      <c r="B22" s="384" t="s">
        <v>576</v>
      </c>
      <c r="C22" s="402"/>
      <c r="D22" s="402"/>
      <c r="E22" s="402"/>
      <c r="F22" s="402"/>
    </row>
    <row r="23" spans="1:7" ht="10.5" customHeight="1" x14ac:dyDescent="0.2">
      <c r="B23" s="213"/>
      <c r="C23" s="402"/>
      <c r="D23" s="402"/>
      <c r="E23" s="402"/>
      <c r="F23" s="402"/>
    </row>
    <row r="24" spans="1:7" ht="15" customHeight="1" x14ac:dyDescent="0.2">
      <c r="B24" s="772" t="s">
        <v>688</v>
      </c>
      <c r="C24" s="772"/>
      <c r="D24" s="772"/>
      <c r="E24" s="772"/>
      <c r="F24" s="772"/>
    </row>
    <row r="25" spans="1:7" ht="13.5" thickBot="1" x14ac:dyDescent="0.25">
      <c r="B25" s="208"/>
      <c r="E25" s="55"/>
      <c r="F25" s="207" t="s">
        <v>3</v>
      </c>
    </row>
    <row r="26" spans="1:7" ht="48" customHeight="1" thickBot="1" x14ac:dyDescent="0.25">
      <c r="B26" s="407"/>
      <c r="C26" s="411" t="s">
        <v>695</v>
      </c>
      <c r="D26" s="412" t="s">
        <v>690</v>
      </c>
      <c r="E26" s="410" t="s">
        <v>694</v>
      </c>
      <c r="F26" s="282" t="s">
        <v>690</v>
      </c>
    </row>
    <row r="27" spans="1:7" ht="34.5" customHeight="1" thickBot="1" x14ac:dyDescent="0.25">
      <c r="A27" s="222"/>
      <c r="B27" s="408" t="s">
        <v>814</v>
      </c>
      <c r="C27" s="443">
        <v>7</v>
      </c>
      <c r="D27" s="444">
        <v>781854</v>
      </c>
      <c r="E27" s="445">
        <v>3</v>
      </c>
      <c r="F27" s="443">
        <v>162005</v>
      </c>
    </row>
    <row r="28" spans="1:7" x14ac:dyDescent="0.2">
      <c r="B28" s="208" t="s">
        <v>576</v>
      </c>
    </row>
    <row r="29" spans="1:7" ht="13.5" thickBot="1" x14ac:dyDescent="0.25">
      <c r="B29" s="403"/>
      <c r="C29" s="403"/>
      <c r="D29" s="403"/>
      <c r="E29" s="403"/>
      <c r="F29" s="207" t="s">
        <v>3</v>
      </c>
      <c r="G29" s="208"/>
    </row>
    <row r="30" spans="1:7" ht="36.75" customHeight="1" thickBot="1" x14ac:dyDescent="0.25">
      <c r="B30" s="773" t="s">
        <v>689</v>
      </c>
      <c r="C30" s="659"/>
      <c r="D30" s="659"/>
      <c r="E30" s="660"/>
      <c r="F30" s="401" t="s">
        <v>691</v>
      </c>
      <c r="G30" s="397"/>
    </row>
    <row r="31" spans="1:7" ht="40.5" customHeight="1" x14ac:dyDescent="0.2">
      <c r="B31" s="774"/>
      <c r="C31" s="775"/>
      <c r="D31" s="775"/>
      <c r="E31" s="776"/>
      <c r="F31" s="404"/>
      <c r="G31" s="208"/>
    </row>
    <row r="32" spans="1:7" ht="40.5" customHeight="1" x14ac:dyDescent="0.2">
      <c r="B32" s="777"/>
      <c r="C32" s="778"/>
      <c r="D32" s="778"/>
      <c r="E32" s="779"/>
      <c r="F32" s="405"/>
      <c r="G32" s="208"/>
    </row>
    <row r="33" spans="2:7" ht="40.5" customHeight="1" x14ac:dyDescent="0.2">
      <c r="B33" s="780"/>
      <c r="C33" s="781"/>
      <c r="D33" s="781"/>
      <c r="E33" s="782"/>
      <c r="F33" s="405"/>
      <c r="G33" s="208"/>
    </row>
    <row r="34" spans="2:7" ht="40.5" customHeight="1" x14ac:dyDescent="0.2">
      <c r="B34" s="784"/>
      <c r="C34" s="785"/>
      <c r="D34" s="785"/>
      <c r="E34" s="786"/>
      <c r="F34" s="405"/>
      <c r="G34" s="208"/>
    </row>
    <row r="35" spans="2:7" ht="40.5" customHeight="1" x14ac:dyDescent="0.2">
      <c r="B35" s="784"/>
      <c r="C35" s="785"/>
      <c r="D35" s="785"/>
      <c r="E35" s="786"/>
      <c r="F35" s="405"/>
      <c r="G35" s="208"/>
    </row>
    <row r="36" spans="2:7" ht="40.5" customHeight="1" x14ac:dyDescent="0.2">
      <c r="B36" s="784"/>
      <c r="C36" s="785"/>
      <c r="D36" s="785"/>
      <c r="E36" s="786"/>
      <c r="F36" s="405"/>
      <c r="G36" s="208"/>
    </row>
    <row r="37" spans="2:7" ht="40.5" customHeight="1" x14ac:dyDescent="0.2">
      <c r="B37" s="784"/>
      <c r="C37" s="785"/>
      <c r="D37" s="785"/>
      <c r="E37" s="786"/>
      <c r="F37" s="405"/>
      <c r="G37" s="208"/>
    </row>
    <row r="38" spans="2:7" ht="40.5" customHeight="1" thickBot="1" x14ac:dyDescent="0.25">
      <c r="B38" s="787"/>
      <c r="C38" s="788"/>
      <c r="D38" s="788"/>
      <c r="E38" s="789"/>
      <c r="F38" s="406"/>
      <c r="G38" s="208"/>
    </row>
    <row r="39" spans="2:7" ht="3" customHeight="1" x14ac:dyDescent="0.2">
      <c r="F39" s="208"/>
      <c r="G39" s="208"/>
    </row>
    <row r="40" spans="2:7" ht="12.75" customHeight="1" x14ac:dyDescent="0.2">
      <c r="B40" s="783" t="s">
        <v>693</v>
      </c>
      <c r="C40" s="783"/>
      <c r="D40" s="783"/>
      <c r="E40" s="783"/>
      <c r="F40" s="783"/>
      <c r="G40" s="208"/>
    </row>
    <row r="41" spans="2:7" ht="26.25" customHeight="1" x14ac:dyDescent="0.2">
      <c r="B41" s="783"/>
      <c r="C41" s="783"/>
      <c r="D41" s="783"/>
      <c r="E41" s="783"/>
      <c r="F41" s="783"/>
      <c r="G41" s="208"/>
    </row>
    <row r="42" spans="2:7" ht="15" x14ac:dyDescent="0.25">
      <c r="B42" s="409" t="s">
        <v>692</v>
      </c>
    </row>
  </sheetData>
  <mergeCells count="24">
    <mergeCell ref="B40:F41"/>
    <mergeCell ref="B34:E34"/>
    <mergeCell ref="B35:E35"/>
    <mergeCell ref="B36:E36"/>
    <mergeCell ref="B37:E37"/>
    <mergeCell ref="B38:E38"/>
    <mergeCell ref="B24:F24"/>
    <mergeCell ref="B30:E30"/>
    <mergeCell ref="B31:E31"/>
    <mergeCell ref="B32:E32"/>
    <mergeCell ref="B33:E33"/>
    <mergeCell ref="B14:F14"/>
    <mergeCell ref="B20:B21"/>
    <mergeCell ref="C20:C21"/>
    <mergeCell ref="D20:D21"/>
    <mergeCell ref="E20:E21"/>
    <mergeCell ref="F20:F21"/>
    <mergeCell ref="B2:F2"/>
    <mergeCell ref="B4:F4"/>
    <mergeCell ref="B10:B11"/>
    <mergeCell ref="C10:C11"/>
    <mergeCell ref="D10:D11"/>
    <mergeCell ref="E10:E11"/>
    <mergeCell ref="F10:F11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45"/>
  <sheetViews>
    <sheetView showGridLines="0" topLeftCell="B49" workbookViewId="0">
      <selection activeCell="H66" sqref="H66"/>
    </sheetView>
  </sheetViews>
  <sheetFormatPr defaultRowHeight="15.75" x14ac:dyDescent="0.2"/>
  <cols>
    <col min="1" max="1" width="1.5703125" style="206" customWidth="1"/>
    <col min="2" max="2" width="21.7109375" style="206" customWidth="1"/>
    <col min="3" max="3" width="45.7109375" style="206" customWidth="1"/>
    <col min="4" max="4" width="7.5703125" style="206" customWidth="1"/>
    <col min="5" max="8" width="18.28515625" style="69" customWidth="1"/>
    <col min="9" max="9" width="16.5703125" style="206" customWidth="1"/>
    <col min="10" max="256" width="9.140625" style="206"/>
    <col min="257" max="257" width="2.7109375" style="206" customWidth="1"/>
    <col min="258" max="258" width="21.7109375" style="206" customWidth="1"/>
    <col min="259" max="259" width="45.7109375" style="206" customWidth="1"/>
    <col min="260" max="260" width="7.5703125" style="206" customWidth="1"/>
    <col min="261" max="264" width="15.7109375" style="206" customWidth="1"/>
    <col min="265" max="512" width="9.140625" style="206"/>
    <col min="513" max="513" width="2.7109375" style="206" customWidth="1"/>
    <col min="514" max="514" width="21.7109375" style="206" customWidth="1"/>
    <col min="515" max="515" width="45.7109375" style="206" customWidth="1"/>
    <col min="516" max="516" width="7.5703125" style="206" customWidth="1"/>
    <col min="517" max="520" width="15.7109375" style="206" customWidth="1"/>
    <col min="521" max="768" width="9.140625" style="206"/>
    <col min="769" max="769" width="2.7109375" style="206" customWidth="1"/>
    <col min="770" max="770" width="21.7109375" style="206" customWidth="1"/>
    <col min="771" max="771" width="45.7109375" style="206" customWidth="1"/>
    <col min="772" max="772" width="7.5703125" style="206" customWidth="1"/>
    <col min="773" max="776" width="15.7109375" style="206" customWidth="1"/>
    <col min="777" max="1024" width="9.140625" style="206"/>
    <col min="1025" max="1025" width="2.7109375" style="206" customWidth="1"/>
    <col min="1026" max="1026" width="21.7109375" style="206" customWidth="1"/>
    <col min="1027" max="1027" width="45.7109375" style="206" customWidth="1"/>
    <col min="1028" max="1028" width="7.5703125" style="206" customWidth="1"/>
    <col min="1029" max="1032" width="15.7109375" style="206" customWidth="1"/>
    <col min="1033" max="1280" width="9.140625" style="206"/>
    <col min="1281" max="1281" width="2.7109375" style="206" customWidth="1"/>
    <col min="1282" max="1282" width="21.7109375" style="206" customWidth="1"/>
    <col min="1283" max="1283" width="45.7109375" style="206" customWidth="1"/>
    <col min="1284" max="1284" width="7.5703125" style="206" customWidth="1"/>
    <col min="1285" max="1288" width="15.7109375" style="206" customWidth="1"/>
    <col min="1289" max="1536" width="9.140625" style="206"/>
    <col min="1537" max="1537" width="2.7109375" style="206" customWidth="1"/>
    <col min="1538" max="1538" width="21.7109375" style="206" customWidth="1"/>
    <col min="1539" max="1539" width="45.7109375" style="206" customWidth="1"/>
    <col min="1540" max="1540" width="7.5703125" style="206" customWidth="1"/>
    <col min="1541" max="1544" width="15.7109375" style="206" customWidth="1"/>
    <col min="1545" max="1792" width="9.140625" style="206"/>
    <col min="1793" max="1793" width="2.7109375" style="206" customWidth="1"/>
    <col min="1794" max="1794" width="21.7109375" style="206" customWidth="1"/>
    <col min="1795" max="1795" width="45.7109375" style="206" customWidth="1"/>
    <col min="1796" max="1796" width="7.5703125" style="206" customWidth="1"/>
    <col min="1797" max="1800" width="15.7109375" style="206" customWidth="1"/>
    <col min="1801" max="2048" width="9.140625" style="206"/>
    <col min="2049" max="2049" width="2.7109375" style="206" customWidth="1"/>
    <col min="2050" max="2050" width="21.7109375" style="206" customWidth="1"/>
    <col min="2051" max="2051" width="45.7109375" style="206" customWidth="1"/>
    <col min="2052" max="2052" width="7.5703125" style="206" customWidth="1"/>
    <col min="2053" max="2056" width="15.7109375" style="206" customWidth="1"/>
    <col min="2057" max="2304" width="9.140625" style="206"/>
    <col min="2305" max="2305" width="2.7109375" style="206" customWidth="1"/>
    <col min="2306" max="2306" width="21.7109375" style="206" customWidth="1"/>
    <col min="2307" max="2307" width="45.7109375" style="206" customWidth="1"/>
    <col min="2308" max="2308" width="7.5703125" style="206" customWidth="1"/>
    <col min="2309" max="2312" width="15.7109375" style="206" customWidth="1"/>
    <col min="2313" max="2560" width="9.140625" style="206"/>
    <col min="2561" max="2561" width="2.7109375" style="206" customWidth="1"/>
    <col min="2562" max="2562" width="21.7109375" style="206" customWidth="1"/>
    <col min="2563" max="2563" width="45.7109375" style="206" customWidth="1"/>
    <col min="2564" max="2564" width="7.5703125" style="206" customWidth="1"/>
    <col min="2565" max="2568" width="15.7109375" style="206" customWidth="1"/>
    <col min="2569" max="2816" width="9.140625" style="206"/>
    <col min="2817" max="2817" width="2.7109375" style="206" customWidth="1"/>
    <col min="2818" max="2818" width="21.7109375" style="206" customWidth="1"/>
    <col min="2819" max="2819" width="45.7109375" style="206" customWidth="1"/>
    <col min="2820" max="2820" width="7.5703125" style="206" customWidth="1"/>
    <col min="2821" max="2824" width="15.7109375" style="206" customWidth="1"/>
    <col min="2825" max="3072" width="9.140625" style="206"/>
    <col min="3073" max="3073" width="2.7109375" style="206" customWidth="1"/>
    <col min="3074" max="3074" width="21.7109375" style="206" customWidth="1"/>
    <col min="3075" max="3075" width="45.7109375" style="206" customWidth="1"/>
    <col min="3076" max="3076" width="7.5703125" style="206" customWidth="1"/>
    <col min="3077" max="3080" width="15.7109375" style="206" customWidth="1"/>
    <col min="3081" max="3328" width="9.140625" style="206"/>
    <col min="3329" max="3329" width="2.7109375" style="206" customWidth="1"/>
    <col min="3330" max="3330" width="21.7109375" style="206" customWidth="1"/>
    <col min="3331" max="3331" width="45.7109375" style="206" customWidth="1"/>
    <col min="3332" max="3332" width="7.5703125" style="206" customWidth="1"/>
    <col min="3333" max="3336" width="15.7109375" style="206" customWidth="1"/>
    <col min="3337" max="3584" width="9.140625" style="206"/>
    <col min="3585" max="3585" width="2.7109375" style="206" customWidth="1"/>
    <col min="3586" max="3586" width="21.7109375" style="206" customWidth="1"/>
    <col min="3587" max="3587" width="45.7109375" style="206" customWidth="1"/>
    <col min="3588" max="3588" width="7.5703125" style="206" customWidth="1"/>
    <col min="3589" max="3592" width="15.7109375" style="206" customWidth="1"/>
    <col min="3593" max="3840" width="9.140625" style="206"/>
    <col min="3841" max="3841" width="2.7109375" style="206" customWidth="1"/>
    <col min="3842" max="3842" width="21.7109375" style="206" customWidth="1"/>
    <col min="3843" max="3843" width="45.7109375" style="206" customWidth="1"/>
    <col min="3844" max="3844" width="7.5703125" style="206" customWidth="1"/>
    <col min="3845" max="3848" width="15.7109375" style="206" customWidth="1"/>
    <col min="3849" max="4096" width="9.140625" style="206"/>
    <col min="4097" max="4097" width="2.7109375" style="206" customWidth="1"/>
    <col min="4098" max="4098" width="21.7109375" style="206" customWidth="1"/>
    <col min="4099" max="4099" width="45.7109375" style="206" customWidth="1"/>
    <col min="4100" max="4100" width="7.5703125" style="206" customWidth="1"/>
    <col min="4101" max="4104" width="15.7109375" style="206" customWidth="1"/>
    <col min="4105" max="4352" width="9.140625" style="206"/>
    <col min="4353" max="4353" width="2.7109375" style="206" customWidth="1"/>
    <col min="4354" max="4354" width="21.7109375" style="206" customWidth="1"/>
    <col min="4355" max="4355" width="45.7109375" style="206" customWidth="1"/>
    <col min="4356" max="4356" width="7.5703125" style="206" customWidth="1"/>
    <col min="4357" max="4360" width="15.7109375" style="206" customWidth="1"/>
    <col min="4361" max="4608" width="9.140625" style="206"/>
    <col min="4609" max="4609" width="2.7109375" style="206" customWidth="1"/>
    <col min="4610" max="4610" width="21.7109375" style="206" customWidth="1"/>
    <col min="4611" max="4611" width="45.7109375" style="206" customWidth="1"/>
    <col min="4612" max="4612" width="7.5703125" style="206" customWidth="1"/>
    <col min="4613" max="4616" width="15.7109375" style="206" customWidth="1"/>
    <col min="4617" max="4864" width="9.140625" style="206"/>
    <col min="4865" max="4865" width="2.7109375" style="206" customWidth="1"/>
    <col min="4866" max="4866" width="21.7109375" style="206" customWidth="1"/>
    <col min="4867" max="4867" width="45.7109375" style="206" customWidth="1"/>
    <col min="4868" max="4868" width="7.5703125" style="206" customWidth="1"/>
    <col min="4869" max="4872" width="15.7109375" style="206" customWidth="1"/>
    <col min="4873" max="5120" width="9.140625" style="206"/>
    <col min="5121" max="5121" width="2.7109375" style="206" customWidth="1"/>
    <col min="5122" max="5122" width="21.7109375" style="206" customWidth="1"/>
    <col min="5123" max="5123" width="45.7109375" style="206" customWidth="1"/>
    <col min="5124" max="5124" width="7.5703125" style="206" customWidth="1"/>
    <col min="5125" max="5128" width="15.7109375" style="206" customWidth="1"/>
    <col min="5129" max="5376" width="9.140625" style="206"/>
    <col min="5377" max="5377" width="2.7109375" style="206" customWidth="1"/>
    <col min="5378" max="5378" width="21.7109375" style="206" customWidth="1"/>
    <col min="5379" max="5379" width="45.7109375" style="206" customWidth="1"/>
    <col min="5380" max="5380" width="7.5703125" style="206" customWidth="1"/>
    <col min="5381" max="5384" width="15.7109375" style="206" customWidth="1"/>
    <col min="5385" max="5632" width="9.140625" style="206"/>
    <col min="5633" max="5633" width="2.7109375" style="206" customWidth="1"/>
    <col min="5634" max="5634" width="21.7109375" style="206" customWidth="1"/>
    <col min="5635" max="5635" width="45.7109375" style="206" customWidth="1"/>
    <col min="5636" max="5636" width="7.5703125" style="206" customWidth="1"/>
    <col min="5637" max="5640" width="15.7109375" style="206" customWidth="1"/>
    <col min="5641" max="5888" width="9.140625" style="206"/>
    <col min="5889" max="5889" width="2.7109375" style="206" customWidth="1"/>
    <col min="5890" max="5890" width="21.7109375" style="206" customWidth="1"/>
    <col min="5891" max="5891" width="45.7109375" style="206" customWidth="1"/>
    <col min="5892" max="5892" width="7.5703125" style="206" customWidth="1"/>
    <col min="5893" max="5896" width="15.7109375" style="206" customWidth="1"/>
    <col min="5897" max="6144" width="9.140625" style="206"/>
    <col min="6145" max="6145" width="2.7109375" style="206" customWidth="1"/>
    <col min="6146" max="6146" width="21.7109375" style="206" customWidth="1"/>
    <col min="6147" max="6147" width="45.7109375" style="206" customWidth="1"/>
    <col min="6148" max="6148" width="7.5703125" style="206" customWidth="1"/>
    <col min="6149" max="6152" width="15.7109375" style="206" customWidth="1"/>
    <col min="6153" max="6400" width="9.140625" style="206"/>
    <col min="6401" max="6401" width="2.7109375" style="206" customWidth="1"/>
    <col min="6402" max="6402" width="21.7109375" style="206" customWidth="1"/>
    <col min="6403" max="6403" width="45.7109375" style="206" customWidth="1"/>
    <col min="6404" max="6404" width="7.5703125" style="206" customWidth="1"/>
    <col min="6405" max="6408" width="15.7109375" style="206" customWidth="1"/>
    <col min="6409" max="6656" width="9.140625" style="206"/>
    <col min="6657" max="6657" width="2.7109375" style="206" customWidth="1"/>
    <col min="6658" max="6658" width="21.7109375" style="206" customWidth="1"/>
    <col min="6659" max="6659" width="45.7109375" style="206" customWidth="1"/>
    <col min="6660" max="6660" width="7.5703125" style="206" customWidth="1"/>
    <col min="6661" max="6664" width="15.7109375" style="206" customWidth="1"/>
    <col min="6665" max="6912" width="9.140625" style="206"/>
    <col min="6913" max="6913" width="2.7109375" style="206" customWidth="1"/>
    <col min="6914" max="6914" width="21.7109375" style="206" customWidth="1"/>
    <col min="6915" max="6915" width="45.7109375" style="206" customWidth="1"/>
    <col min="6916" max="6916" width="7.5703125" style="206" customWidth="1"/>
    <col min="6917" max="6920" width="15.7109375" style="206" customWidth="1"/>
    <col min="6921" max="7168" width="9.140625" style="206"/>
    <col min="7169" max="7169" width="2.7109375" style="206" customWidth="1"/>
    <col min="7170" max="7170" width="21.7109375" style="206" customWidth="1"/>
    <col min="7171" max="7171" width="45.7109375" style="206" customWidth="1"/>
    <col min="7172" max="7172" width="7.5703125" style="206" customWidth="1"/>
    <col min="7173" max="7176" width="15.7109375" style="206" customWidth="1"/>
    <col min="7177" max="7424" width="9.140625" style="206"/>
    <col min="7425" max="7425" width="2.7109375" style="206" customWidth="1"/>
    <col min="7426" max="7426" width="21.7109375" style="206" customWidth="1"/>
    <col min="7427" max="7427" width="45.7109375" style="206" customWidth="1"/>
    <col min="7428" max="7428" width="7.5703125" style="206" customWidth="1"/>
    <col min="7429" max="7432" width="15.7109375" style="206" customWidth="1"/>
    <col min="7433" max="7680" width="9.140625" style="206"/>
    <col min="7681" max="7681" width="2.7109375" style="206" customWidth="1"/>
    <col min="7682" max="7682" width="21.7109375" style="206" customWidth="1"/>
    <col min="7683" max="7683" width="45.7109375" style="206" customWidth="1"/>
    <col min="7684" max="7684" width="7.5703125" style="206" customWidth="1"/>
    <col min="7685" max="7688" width="15.7109375" style="206" customWidth="1"/>
    <col min="7689" max="7936" width="9.140625" style="206"/>
    <col min="7937" max="7937" width="2.7109375" style="206" customWidth="1"/>
    <col min="7938" max="7938" width="21.7109375" style="206" customWidth="1"/>
    <col min="7939" max="7939" width="45.7109375" style="206" customWidth="1"/>
    <col min="7940" max="7940" width="7.5703125" style="206" customWidth="1"/>
    <col min="7941" max="7944" width="15.7109375" style="206" customWidth="1"/>
    <col min="7945" max="8192" width="9.140625" style="206"/>
    <col min="8193" max="8193" width="2.7109375" style="206" customWidth="1"/>
    <col min="8194" max="8194" width="21.7109375" style="206" customWidth="1"/>
    <col min="8195" max="8195" width="45.7109375" style="206" customWidth="1"/>
    <col min="8196" max="8196" width="7.5703125" style="206" customWidth="1"/>
    <col min="8197" max="8200" width="15.7109375" style="206" customWidth="1"/>
    <col min="8201" max="8448" width="9.140625" style="206"/>
    <col min="8449" max="8449" width="2.7109375" style="206" customWidth="1"/>
    <col min="8450" max="8450" width="21.7109375" style="206" customWidth="1"/>
    <col min="8451" max="8451" width="45.7109375" style="206" customWidth="1"/>
    <col min="8452" max="8452" width="7.5703125" style="206" customWidth="1"/>
    <col min="8453" max="8456" width="15.7109375" style="206" customWidth="1"/>
    <col min="8457" max="8704" width="9.140625" style="206"/>
    <col min="8705" max="8705" width="2.7109375" style="206" customWidth="1"/>
    <col min="8706" max="8706" width="21.7109375" style="206" customWidth="1"/>
    <col min="8707" max="8707" width="45.7109375" style="206" customWidth="1"/>
    <col min="8708" max="8708" width="7.5703125" style="206" customWidth="1"/>
    <col min="8709" max="8712" width="15.7109375" style="206" customWidth="1"/>
    <col min="8713" max="8960" width="9.140625" style="206"/>
    <col min="8961" max="8961" width="2.7109375" style="206" customWidth="1"/>
    <col min="8962" max="8962" width="21.7109375" style="206" customWidth="1"/>
    <col min="8963" max="8963" width="45.7109375" style="206" customWidth="1"/>
    <col min="8964" max="8964" width="7.5703125" style="206" customWidth="1"/>
    <col min="8965" max="8968" width="15.7109375" style="206" customWidth="1"/>
    <col min="8969" max="9216" width="9.140625" style="206"/>
    <col min="9217" max="9217" width="2.7109375" style="206" customWidth="1"/>
    <col min="9218" max="9218" width="21.7109375" style="206" customWidth="1"/>
    <col min="9219" max="9219" width="45.7109375" style="206" customWidth="1"/>
    <col min="9220" max="9220" width="7.5703125" style="206" customWidth="1"/>
    <col min="9221" max="9224" width="15.7109375" style="206" customWidth="1"/>
    <col min="9225" max="9472" width="9.140625" style="206"/>
    <col min="9473" max="9473" width="2.7109375" style="206" customWidth="1"/>
    <col min="9474" max="9474" width="21.7109375" style="206" customWidth="1"/>
    <col min="9475" max="9475" width="45.7109375" style="206" customWidth="1"/>
    <col min="9476" max="9476" width="7.5703125" style="206" customWidth="1"/>
    <col min="9477" max="9480" width="15.7109375" style="206" customWidth="1"/>
    <col min="9481" max="9728" width="9.140625" style="206"/>
    <col min="9729" max="9729" width="2.7109375" style="206" customWidth="1"/>
    <col min="9730" max="9730" width="21.7109375" style="206" customWidth="1"/>
    <col min="9731" max="9731" width="45.7109375" style="206" customWidth="1"/>
    <col min="9732" max="9732" width="7.5703125" style="206" customWidth="1"/>
    <col min="9733" max="9736" width="15.7109375" style="206" customWidth="1"/>
    <col min="9737" max="9984" width="9.140625" style="206"/>
    <col min="9985" max="9985" width="2.7109375" style="206" customWidth="1"/>
    <col min="9986" max="9986" width="21.7109375" style="206" customWidth="1"/>
    <col min="9987" max="9987" width="45.7109375" style="206" customWidth="1"/>
    <col min="9988" max="9988" width="7.5703125" style="206" customWidth="1"/>
    <col min="9989" max="9992" width="15.7109375" style="206" customWidth="1"/>
    <col min="9993" max="10240" width="9.140625" style="206"/>
    <col min="10241" max="10241" width="2.7109375" style="206" customWidth="1"/>
    <col min="10242" max="10242" width="21.7109375" style="206" customWidth="1"/>
    <col min="10243" max="10243" width="45.7109375" style="206" customWidth="1"/>
    <col min="10244" max="10244" width="7.5703125" style="206" customWidth="1"/>
    <col min="10245" max="10248" width="15.7109375" style="206" customWidth="1"/>
    <col min="10249" max="10496" width="9.140625" style="206"/>
    <col min="10497" max="10497" width="2.7109375" style="206" customWidth="1"/>
    <col min="10498" max="10498" width="21.7109375" style="206" customWidth="1"/>
    <col min="10499" max="10499" width="45.7109375" style="206" customWidth="1"/>
    <col min="10500" max="10500" width="7.5703125" style="206" customWidth="1"/>
    <col min="10501" max="10504" width="15.7109375" style="206" customWidth="1"/>
    <col min="10505" max="10752" width="9.140625" style="206"/>
    <col min="10753" max="10753" width="2.7109375" style="206" customWidth="1"/>
    <col min="10754" max="10754" width="21.7109375" style="206" customWidth="1"/>
    <col min="10755" max="10755" width="45.7109375" style="206" customWidth="1"/>
    <col min="10756" max="10756" width="7.5703125" style="206" customWidth="1"/>
    <col min="10757" max="10760" width="15.7109375" style="206" customWidth="1"/>
    <col min="10761" max="11008" width="9.140625" style="206"/>
    <col min="11009" max="11009" width="2.7109375" style="206" customWidth="1"/>
    <col min="11010" max="11010" width="21.7109375" style="206" customWidth="1"/>
    <col min="11011" max="11011" width="45.7109375" style="206" customWidth="1"/>
    <col min="11012" max="11012" width="7.5703125" style="206" customWidth="1"/>
    <col min="11013" max="11016" width="15.7109375" style="206" customWidth="1"/>
    <col min="11017" max="11264" width="9.140625" style="206"/>
    <col min="11265" max="11265" width="2.7109375" style="206" customWidth="1"/>
    <col min="11266" max="11266" width="21.7109375" style="206" customWidth="1"/>
    <col min="11267" max="11267" width="45.7109375" style="206" customWidth="1"/>
    <col min="11268" max="11268" width="7.5703125" style="206" customWidth="1"/>
    <col min="11269" max="11272" width="15.7109375" style="206" customWidth="1"/>
    <col min="11273" max="11520" width="9.140625" style="206"/>
    <col min="11521" max="11521" width="2.7109375" style="206" customWidth="1"/>
    <col min="11522" max="11522" width="21.7109375" style="206" customWidth="1"/>
    <col min="11523" max="11523" width="45.7109375" style="206" customWidth="1"/>
    <col min="11524" max="11524" width="7.5703125" style="206" customWidth="1"/>
    <col min="11525" max="11528" width="15.7109375" style="206" customWidth="1"/>
    <col min="11529" max="11776" width="9.140625" style="206"/>
    <col min="11777" max="11777" width="2.7109375" style="206" customWidth="1"/>
    <col min="11778" max="11778" width="21.7109375" style="206" customWidth="1"/>
    <col min="11779" max="11779" width="45.7109375" style="206" customWidth="1"/>
    <col min="11780" max="11780" width="7.5703125" style="206" customWidth="1"/>
    <col min="11781" max="11784" width="15.7109375" style="206" customWidth="1"/>
    <col min="11785" max="12032" width="9.140625" style="206"/>
    <col min="12033" max="12033" width="2.7109375" style="206" customWidth="1"/>
    <col min="12034" max="12034" width="21.7109375" style="206" customWidth="1"/>
    <col min="12035" max="12035" width="45.7109375" style="206" customWidth="1"/>
    <col min="12036" max="12036" width="7.5703125" style="206" customWidth="1"/>
    <col min="12037" max="12040" width="15.7109375" style="206" customWidth="1"/>
    <col min="12041" max="12288" width="9.140625" style="206"/>
    <col min="12289" max="12289" width="2.7109375" style="206" customWidth="1"/>
    <col min="12290" max="12290" width="21.7109375" style="206" customWidth="1"/>
    <col min="12291" max="12291" width="45.7109375" style="206" customWidth="1"/>
    <col min="12292" max="12292" width="7.5703125" style="206" customWidth="1"/>
    <col min="12293" max="12296" width="15.7109375" style="206" customWidth="1"/>
    <col min="12297" max="12544" width="9.140625" style="206"/>
    <col min="12545" max="12545" width="2.7109375" style="206" customWidth="1"/>
    <col min="12546" max="12546" width="21.7109375" style="206" customWidth="1"/>
    <col min="12547" max="12547" width="45.7109375" style="206" customWidth="1"/>
    <col min="12548" max="12548" width="7.5703125" style="206" customWidth="1"/>
    <col min="12549" max="12552" width="15.7109375" style="206" customWidth="1"/>
    <col min="12553" max="12800" width="9.140625" style="206"/>
    <col min="12801" max="12801" width="2.7109375" style="206" customWidth="1"/>
    <col min="12802" max="12802" width="21.7109375" style="206" customWidth="1"/>
    <col min="12803" max="12803" width="45.7109375" style="206" customWidth="1"/>
    <col min="12804" max="12804" width="7.5703125" style="206" customWidth="1"/>
    <col min="12805" max="12808" width="15.7109375" style="206" customWidth="1"/>
    <col min="12809" max="13056" width="9.140625" style="206"/>
    <col min="13057" max="13057" width="2.7109375" style="206" customWidth="1"/>
    <col min="13058" max="13058" width="21.7109375" style="206" customWidth="1"/>
    <col min="13059" max="13059" width="45.7109375" style="206" customWidth="1"/>
    <col min="13060" max="13060" width="7.5703125" style="206" customWidth="1"/>
    <col min="13061" max="13064" width="15.7109375" style="206" customWidth="1"/>
    <col min="13065" max="13312" width="9.140625" style="206"/>
    <col min="13313" max="13313" width="2.7109375" style="206" customWidth="1"/>
    <col min="13314" max="13314" width="21.7109375" style="206" customWidth="1"/>
    <col min="13315" max="13315" width="45.7109375" style="206" customWidth="1"/>
    <col min="13316" max="13316" width="7.5703125" style="206" customWidth="1"/>
    <col min="13317" max="13320" width="15.7109375" style="206" customWidth="1"/>
    <col min="13321" max="13568" width="9.140625" style="206"/>
    <col min="13569" max="13569" width="2.7109375" style="206" customWidth="1"/>
    <col min="13570" max="13570" width="21.7109375" style="206" customWidth="1"/>
    <col min="13571" max="13571" width="45.7109375" style="206" customWidth="1"/>
    <col min="13572" max="13572" width="7.5703125" style="206" customWidth="1"/>
    <col min="13573" max="13576" width="15.7109375" style="206" customWidth="1"/>
    <col min="13577" max="13824" width="9.140625" style="206"/>
    <col min="13825" max="13825" width="2.7109375" style="206" customWidth="1"/>
    <col min="13826" max="13826" width="21.7109375" style="206" customWidth="1"/>
    <col min="13827" max="13827" width="45.7109375" style="206" customWidth="1"/>
    <col min="13828" max="13828" width="7.5703125" style="206" customWidth="1"/>
    <col min="13829" max="13832" width="15.7109375" style="206" customWidth="1"/>
    <col min="13833" max="14080" width="9.140625" style="206"/>
    <col min="14081" max="14081" width="2.7109375" style="206" customWidth="1"/>
    <col min="14082" max="14082" width="21.7109375" style="206" customWidth="1"/>
    <col min="14083" max="14083" width="45.7109375" style="206" customWidth="1"/>
    <col min="14084" max="14084" width="7.5703125" style="206" customWidth="1"/>
    <col min="14085" max="14088" width="15.7109375" style="206" customWidth="1"/>
    <col min="14089" max="14336" width="9.140625" style="206"/>
    <col min="14337" max="14337" width="2.7109375" style="206" customWidth="1"/>
    <col min="14338" max="14338" width="21.7109375" style="206" customWidth="1"/>
    <col min="14339" max="14339" width="45.7109375" style="206" customWidth="1"/>
    <col min="14340" max="14340" width="7.5703125" style="206" customWidth="1"/>
    <col min="14341" max="14344" width="15.7109375" style="206" customWidth="1"/>
    <col min="14345" max="14592" width="9.140625" style="206"/>
    <col min="14593" max="14593" width="2.7109375" style="206" customWidth="1"/>
    <col min="14594" max="14594" width="21.7109375" style="206" customWidth="1"/>
    <col min="14595" max="14595" width="45.7109375" style="206" customWidth="1"/>
    <col min="14596" max="14596" width="7.5703125" style="206" customWidth="1"/>
    <col min="14597" max="14600" width="15.7109375" style="206" customWidth="1"/>
    <col min="14601" max="14848" width="9.140625" style="206"/>
    <col min="14849" max="14849" width="2.7109375" style="206" customWidth="1"/>
    <col min="14850" max="14850" width="21.7109375" style="206" customWidth="1"/>
    <col min="14851" max="14851" width="45.7109375" style="206" customWidth="1"/>
    <col min="14852" max="14852" width="7.5703125" style="206" customWidth="1"/>
    <col min="14853" max="14856" width="15.7109375" style="206" customWidth="1"/>
    <col min="14857" max="15104" width="9.140625" style="206"/>
    <col min="15105" max="15105" width="2.7109375" style="206" customWidth="1"/>
    <col min="15106" max="15106" width="21.7109375" style="206" customWidth="1"/>
    <col min="15107" max="15107" width="45.7109375" style="206" customWidth="1"/>
    <col min="15108" max="15108" width="7.5703125" style="206" customWidth="1"/>
    <col min="15109" max="15112" width="15.7109375" style="206" customWidth="1"/>
    <col min="15113" max="15360" width="9.140625" style="206"/>
    <col min="15361" max="15361" width="2.7109375" style="206" customWidth="1"/>
    <col min="15362" max="15362" width="21.7109375" style="206" customWidth="1"/>
    <col min="15363" max="15363" width="45.7109375" style="206" customWidth="1"/>
    <col min="15364" max="15364" width="7.5703125" style="206" customWidth="1"/>
    <col min="15365" max="15368" width="15.7109375" style="206" customWidth="1"/>
    <col min="15369" max="15616" width="9.140625" style="206"/>
    <col min="15617" max="15617" width="2.7109375" style="206" customWidth="1"/>
    <col min="15618" max="15618" width="21.7109375" style="206" customWidth="1"/>
    <col min="15619" max="15619" width="45.7109375" style="206" customWidth="1"/>
    <col min="15620" max="15620" width="7.5703125" style="206" customWidth="1"/>
    <col min="15621" max="15624" width="15.7109375" style="206" customWidth="1"/>
    <col min="15625" max="15872" width="9.140625" style="206"/>
    <col min="15873" max="15873" width="2.7109375" style="206" customWidth="1"/>
    <col min="15874" max="15874" width="21.7109375" style="206" customWidth="1"/>
    <col min="15875" max="15875" width="45.7109375" style="206" customWidth="1"/>
    <col min="15876" max="15876" width="7.5703125" style="206" customWidth="1"/>
    <col min="15877" max="15880" width="15.7109375" style="206" customWidth="1"/>
    <col min="15881" max="16128" width="9.140625" style="206"/>
    <col min="16129" max="16129" width="2.7109375" style="206" customWidth="1"/>
    <col min="16130" max="16130" width="21.7109375" style="206" customWidth="1"/>
    <col min="16131" max="16131" width="45.7109375" style="206" customWidth="1"/>
    <col min="16132" max="16132" width="7.5703125" style="206" customWidth="1"/>
    <col min="16133" max="16136" width="15.7109375" style="206" customWidth="1"/>
    <col min="16137" max="16384" width="9.140625" style="206"/>
  </cols>
  <sheetData>
    <row r="1" spans="1:12" ht="12.75" customHeight="1" x14ac:dyDescent="0.2">
      <c r="H1" s="218"/>
      <c r="I1" s="218" t="s">
        <v>571</v>
      </c>
    </row>
    <row r="2" spans="1:12" ht="17.25" customHeight="1" x14ac:dyDescent="0.2">
      <c r="B2" s="531" t="s">
        <v>829</v>
      </c>
      <c r="C2" s="531"/>
      <c r="D2" s="531"/>
      <c r="E2" s="531"/>
      <c r="F2" s="531"/>
      <c r="G2" s="531"/>
      <c r="H2" s="531"/>
      <c r="I2" s="531"/>
    </row>
    <row r="3" spans="1:12" ht="12" customHeight="1" thickBot="1" x14ac:dyDescent="0.25">
      <c r="E3" s="206"/>
      <c r="F3" s="206"/>
      <c r="G3" s="206"/>
      <c r="H3" s="207"/>
      <c r="I3" s="207" t="s">
        <v>126</v>
      </c>
    </row>
    <row r="4" spans="1:12" ht="24" customHeight="1" x14ac:dyDescent="0.2">
      <c r="B4" s="538" t="s">
        <v>58</v>
      </c>
      <c r="C4" s="540" t="s">
        <v>59</v>
      </c>
      <c r="D4" s="542" t="s">
        <v>82</v>
      </c>
      <c r="E4" s="497" t="s">
        <v>794</v>
      </c>
      <c r="F4" s="499" t="s">
        <v>795</v>
      </c>
      <c r="G4" s="511" t="s">
        <v>830</v>
      </c>
      <c r="H4" s="512"/>
      <c r="I4" s="509" t="s">
        <v>828</v>
      </c>
    </row>
    <row r="5" spans="1:12" ht="28.5" customHeight="1" x14ac:dyDescent="0.2">
      <c r="B5" s="539"/>
      <c r="C5" s="541"/>
      <c r="D5" s="543"/>
      <c r="E5" s="498"/>
      <c r="F5" s="500"/>
      <c r="G5" s="288" t="s">
        <v>65</v>
      </c>
      <c r="H5" s="355" t="s">
        <v>44</v>
      </c>
      <c r="I5" s="510"/>
    </row>
    <row r="6" spans="1:12" ht="12.75" customHeight="1" thickBot="1" x14ac:dyDescent="0.25">
      <c r="B6" s="214">
        <v>1</v>
      </c>
      <c r="C6" s="215">
        <v>2</v>
      </c>
      <c r="D6" s="367">
        <v>3</v>
      </c>
      <c r="E6" s="363">
        <v>4</v>
      </c>
      <c r="F6" s="360">
        <v>5</v>
      </c>
      <c r="G6" s="357">
        <v>6</v>
      </c>
      <c r="H6" s="356">
        <v>7</v>
      </c>
      <c r="I6" s="217">
        <v>8</v>
      </c>
    </row>
    <row r="7" spans="1:12" ht="20.100000000000001" customHeight="1" x14ac:dyDescent="0.2">
      <c r="B7" s="219"/>
      <c r="C7" s="220" t="s">
        <v>60</v>
      </c>
      <c r="D7" s="368"/>
      <c r="E7" s="358"/>
      <c r="F7" s="361"/>
      <c r="G7" s="422"/>
      <c r="H7" s="361"/>
      <c r="I7" s="221"/>
    </row>
    <row r="8" spans="1:12" ht="20.100000000000001" customHeight="1" x14ac:dyDescent="0.2">
      <c r="A8" s="222"/>
      <c r="B8" s="223" t="s">
        <v>271</v>
      </c>
      <c r="C8" s="220" t="s">
        <v>272</v>
      </c>
      <c r="D8" s="365" t="s">
        <v>273</v>
      </c>
      <c r="E8" s="359"/>
      <c r="F8" s="362"/>
      <c r="G8" s="423"/>
      <c r="H8" s="362"/>
      <c r="I8" s="224"/>
    </row>
    <row r="9" spans="1:12" ht="20.100000000000001" customHeight="1" x14ac:dyDescent="0.2">
      <c r="A9" s="222"/>
      <c r="B9" s="532"/>
      <c r="C9" s="225" t="s">
        <v>274</v>
      </c>
      <c r="D9" s="533" t="s">
        <v>275</v>
      </c>
      <c r="E9" s="534">
        <f>+E11+E18+E27+E28+E39</f>
        <v>706490</v>
      </c>
      <c r="F9" s="534">
        <f>+F11+F18+F27+F28+F39</f>
        <v>726200</v>
      </c>
      <c r="G9" s="536">
        <f>+G11+G18+G27+G28+G39</f>
        <v>752000</v>
      </c>
      <c r="H9" s="534">
        <f>+H11+H18+H27+H28+H39</f>
        <v>733477</v>
      </c>
      <c r="I9" s="527">
        <v>0.98</v>
      </c>
    </row>
    <row r="10" spans="1:12" ht="13.5" customHeight="1" x14ac:dyDescent="0.2">
      <c r="A10" s="222"/>
      <c r="B10" s="532"/>
      <c r="C10" s="226" t="s">
        <v>276</v>
      </c>
      <c r="D10" s="533"/>
      <c r="E10" s="535"/>
      <c r="F10" s="535"/>
      <c r="G10" s="537"/>
      <c r="H10" s="535"/>
      <c r="I10" s="528"/>
    </row>
    <row r="11" spans="1:12" ht="20.100000000000001" customHeight="1" x14ac:dyDescent="0.2">
      <c r="A11" s="222"/>
      <c r="B11" s="532" t="s">
        <v>277</v>
      </c>
      <c r="C11" s="227" t="s">
        <v>278</v>
      </c>
      <c r="D11" s="533" t="s">
        <v>279</v>
      </c>
      <c r="E11" s="534">
        <f>+E13+E14+E15+E16+E17</f>
        <v>1705</v>
      </c>
      <c r="F11" s="534">
        <f>+F13+F14+F15+F16+F17</f>
        <v>1200</v>
      </c>
      <c r="G11" s="536">
        <f>+G13+G14+G15+G16+G17</f>
        <v>1300</v>
      </c>
      <c r="H11" s="534">
        <f>+H13+H14+H15+H16+H17</f>
        <v>2054</v>
      </c>
      <c r="I11" s="527">
        <v>1.58</v>
      </c>
      <c r="L11" s="208"/>
    </row>
    <row r="12" spans="1:12" ht="12.75" customHeight="1" x14ac:dyDescent="0.2">
      <c r="A12" s="222"/>
      <c r="B12" s="532"/>
      <c r="C12" s="228" t="s">
        <v>280</v>
      </c>
      <c r="D12" s="533"/>
      <c r="E12" s="535"/>
      <c r="F12" s="535"/>
      <c r="G12" s="537"/>
      <c r="H12" s="535"/>
      <c r="I12" s="528"/>
    </row>
    <row r="13" spans="1:12" ht="20.100000000000001" customHeight="1" x14ac:dyDescent="0.2">
      <c r="A13" s="222"/>
      <c r="B13" s="223" t="s">
        <v>83</v>
      </c>
      <c r="C13" s="229" t="s">
        <v>127</v>
      </c>
      <c r="D13" s="365" t="s">
        <v>281</v>
      </c>
      <c r="E13" s="332"/>
      <c r="F13" s="333"/>
      <c r="G13" s="424"/>
      <c r="H13" s="333"/>
      <c r="I13" s="230"/>
    </row>
    <row r="14" spans="1:12" ht="25.5" customHeight="1" x14ac:dyDescent="0.2">
      <c r="A14" s="222"/>
      <c r="B14" s="223" t="s">
        <v>282</v>
      </c>
      <c r="C14" s="229" t="s">
        <v>283</v>
      </c>
      <c r="D14" s="365" t="s">
        <v>284</v>
      </c>
      <c r="E14" s="332">
        <v>1705</v>
      </c>
      <c r="F14" s="333">
        <v>1200</v>
      </c>
      <c r="G14" s="424">
        <v>1300</v>
      </c>
      <c r="H14" s="333">
        <v>2054</v>
      </c>
      <c r="I14" s="230">
        <v>1.58</v>
      </c>
    </row>
    <row r="15" spans="1:12" ht="20.100000000000001" customHeight="1" x14ac:dyDescent="0.2">
      <c r="A15" s="222"/>
      <c r="B15" s="223" t="s">
        <v>91</v>
      </c>
      <c r="C15" s="229" t="s">
        <v>285</v>
      </c>
      <c r="D15" s="365" t="s">
        <v>286</v>
      </c>
      <c r="E15" s="332"/>
      <c r="F15" s="333"/>
      <c r="G15" s="424"/>
      <c r="H15" s="333"/>
      <c r="I15" s="230"/>
    </row>
    <row r="16" spans="1:12" ht="25.5" customHeight="1" x14ac:dyDescent="0.2">
      <c r="A16" s="222"/>
      <c r="B16" s="223" t="s">
        <v>287</v>
      </c>
      <c r="C16" s="229" t="s">
        <v>288</v>
      </c>
      <c r="D16" s="365" t="s">
        <v>289</v>
      </c>
      <c r="E16" s="332"/>
      <c r="F16" s="333"/>
      <c r="G16" s="424"/>
      <c r="H16" s="333"/>
      <c r="I16" s="230"/>
    </row>
    <row r="17" spans="1:9" ht="20.100000000000001" customHeight="1" x14ac:dyDescent="0.2">
      <c r="A17" s="222"/>
      <c r="B17" s="223" t="s">
        <v>92</v>
      </c>
      <c r="C17" s="229" t="s">
        <v>290</v>
      </c>
      <c r="D17" s="365" t="s">
        <v>291</v>
      </c>
      <c r="E17" s="332"/>
      <c r="F17" s="333"/>
      <c r="G17" s="424"/>
      <c r="H17" s="333"/>
      <c r="I17" s="230"/>
    </row>
    <row r="18" spans="1:9" ht="20.100000000000001" customHeight="1" x14ac:dyDescent="0.2">
      <c r="A18" s="222"/>
      <c r="B18" s="532" t="s">
        <v>292</v>
      </c>
      <c r="C18" s="227" t="s">
        <v>293</v>
      </c>
      <c r="D18" s="533" t="s">
        <v>294</v>
      </c>
      <c r="E18" s="534">
        <f>+E20+E21+E22+E23+E24+E25+E26</f>
        <v>704785</v>
      </c>
      <c r="F18" s="534">
        <f>+F20+F21+F22+F23+F24+F25+F26</f>
        <v>725000</v>
      </c>
      <c r="G18" s="536">
        <f>+G20+G21+G22+G23+G24+G25+G26</f>
        <v>750700</v>
      </c>
      <c r="H18" s="534">
        <f>+H20+H21+H22+H23+H24+H25+H26</f>
        <v>731423</v>
      </c>
      <c r="I18" s="527">
        <v>0.97</v>
      </c>
    </row>
    <row r="19" spans="1:9" ht="12.75" customHeight="1" x14ac:dyDescent="0.2">
      <c r="A19" s="222"/>
      <c r="B19" s="532"/>
      <c r="C19" s="228" t="s">
        <v>295</v>
      </c>
      <c r="D19" s="533"/>
      <c r="E19" s="535"/>
      <c r="F19" s="535"/>
      <c r="G19" s="537"/>
      <c r="H19" s="535"/>
      <c r="I19" s="528"/>
    </row>
    <row r="20" spans="1:9" ht="20.100000000000001" customHeight="1" x14ac:dyDescent="0.2">
      <c r="A20" s="222"/>
      <c r="B20" s="223" t="s">
        <v>296</v>
      </c>
      <c r="C20" s="229" t="s">
        <v>297</v>
      </c>
      <c r="D20" s="365" t="s">
        <v>298</v>
      </c>
      <c r="E20" s="332">
        <v>354612</v>
      </c>
      <c r="F20" s="333">
        <v>347000</v>
      </c>
      <c r="G20" s="424">
        <v>350800</v>
      </c>
      <c r="H20" s="333">
        <v>351014</v>
      </c>
      <c r="I20" s="230">
        <v>1</v>
      </c>
    </row>
    <row r="21" spans="1:9" ht="20.100000000000001" customHeight="1" x14ac:dyDescent="0.2">
      <c r="B21" s="231" t="s">
        <v>93</v>
      </c>
      <c r="C21" s="229" t="s">
        <v>299</v>
      </c>
      <c r="D21" s="365" t="s">
        <v>300</v>
      </c>
      <c r="E21" s="332">
        <v>336379</v>
      </c>
      <c r="F21" s="333">
        <v>366000</v>
      </c>
      <c r="G21" s="424">
        <v>386300</v>
      </c>
      <c r="H21" s="333">
        <v>366157</v>
      </c>
      <c r="I21" s="230">
        <v>0.95</v>
      </c>
    </row>
    <row r="22" spans="1:9" ht="20.100000000000001" customHeight="1" x14ac:dyDescent="0.2">
      <c r="B22" s="231" t="s">
        <v>94</v>
      </c>
      <c r="C22" s="229" t="s">
        <v>301</v>
      </c>
      <c r="D22" s="365" t="s">
        <v>302</v>
      </c>
      <c r="E22" s="332"/>
      <c r="F22" s="333"/>
      <c r="G22" s="424"/>
      <c r="H22" s="333"/>
      <c r="I22" s="230"/>
    </row>
    <row r="23" spans="1:9" ht="25.5" customHeight="1" x14ac:dyDescent="0.2">
      <c r="B23" s="231" t="s">
        <v>303</v>
      </c>
      <c r="C23" s="229" t="s">
        <v>304</v>
      </c>
      <c r="D23" s="365" t="s">
        <v>305</v>
      </c>
      <c r="E23" s="332">
        <v>10962</v>
      </c>
      <c r="F23" s="333">
        <v>9000</v>
      </c>
      <c r="G23" s="424">
        <v>10500</v>
      </c>
      <c r="H23" s="333">
        <v>10962</v>
      </c>
      <c r="I23" s="230">
        <v>1.04</v>
      </c>
    </row>
    <row r="24" spans="1:9" ht="25.5" customHeight="1" x14ac:dyDescent="0.2">
      <c r="B24" s="231" t="s">
        <v>306</v>
      </c>
      <c r="C24" s="229" t="s">
        <v>307</v>
      </c>
      <c r="D24" s="365" t="s">
        <v>308</v>
      </c>
      <c r="E24" s="332">
        <v>2832</v>
      </c>
      <c r="F24" s="333">
        <v>3000</v>
      </c>
      <c r="G24" s="424">
        <v>3100</v>
      </c>
      <c r="H24" s="333">
        <v>3290</v>
      </c>
      <c r="I24" s="230">
        <v>1.06</v>
      </c>
    </row>
    <row r="25" spans="1:9" ht="25.5" customHeight="1" x14ac:dyDescent="0.2">
      <c r="B25" s="231" t="s">
        <v>309</v>
      </c>
      <c r="C25" s="229" t="s">
        <v>310</v>
      </c>
      <c r="D25" s="365" t="s">
        <v>311</v>
      </c>
      <c r="E25" s="332"/>
      <c r="F25" s="333"/>
      <c r="G25" s="424"/>
      <c r="H25" s="333"/>
      <c r="I25" s="230"/>
    </row>
    <row r="26" spans="1:9" ht="25.5" customHeight="1" x14ac:dyDescent="0.2">
      <c r="B26" s="231" t="s">
        <v>309</v>
      </c>
      <c r="C26" s="229" t="s">
        <v>312</v>
      </c>
      <c r="D26" s="365" t="s">
        <v>313</v>
      </c>
      <c r="E26" s="332"/>
      <c r="F26" s="333"/>
      <c r="G26" s="424"/>
      <c r="H26" s="333"/>
      <c r="I26" s="230"/>
    </row>
    <row r="27" spans="1:9" ht="20.100000000000001" customHeight="1" x14ac:dyDescent="0.2">
      <c r="A27" s="222"/>
      <c r="B27" s="223" t="s">
        <v>314</v>
      </c>
      <c r="C27" s="229" t="s">
        <v>315</v>
      </c>
      <c r="D27" s="365" t="s">
        <v>316</v>
      </c>
      <c r="E27" s="332"/>
      <c r="F27" s="333"/>
      <c r="G27" s="424"/>
      <c r="H27" s="333"/>
      <c r="I27" s="230"/>
    </row>
    <row r="28" spans="1:9" ht="25.5" customHeight="1" x14ac:dyDescent="0.2">
      <c r="A28" s="222"/>
      <c r="B28" s="532" t="s">
        <v>317</v>
      </c>
      <c r="C28" s="227" t="s">
        <v>318</v>
      </c>
      <c r="D28" s="533" t="s">
        <v>319</v>
      </c>
      <c r="E28" s="536">
        <f>+E30+E31+E32+E33+E34+E35+E36+E37+E38</f>
        <v>0</v>
      </c>
      <c r="F28" s="536">
        <f>+F30+F31+F32+F33+F34+F35+F36+F37+F38</f>
        <v>0</v>
      </c>
      <c r="G28" s="536">
        <f>+G30+G31+G32+G33+G34+G35+G36+G37+G38</f>
        <v>0</v>
      </c>
      <c r="H28" s="534">
        <f>+H30+H31+H32+H33+H34+H35+H36+H37+H38</f>
        <v>0</v>
      </c>
      <c r="I28" s="527"/>
    </row>
    <row r="29" spans="1:9" ht="22.5" customHeight="1" x14ac:dyDescent="0.2">
      <c r="A29" s="222"/>
      <c r="B29" s="532"/>
      <c r="C29" s="228" t="s">
        <v>320</v>
      </c>
      <c r="D29" s="533"/>
      <c r="E29" s="537"/>
      <c r="F29" s="537"/>
      <c r="G29" s="537"/>
      <c r="H29" s="535"/>
      <c r="I29" s="528"/>
    </row>
    <row r="30" spans="1:9" ht="25.5" customHeight="1" x14ac:dyDescent="0.2">
      <c r="A30" s="222"/>
      <c r="B30" s="223" t="s">
        <v>321</v>
      </c>
      <c r="C30" s="229" t="s">
        <v>322</v>
      </c>
      <c r="D30" s="365" t="s">
        <v>323</v>
      </c>
      <c r="E30" s="332"/>
      <c r="F30" s="333"/>
      <c r="G30" s="424"/>
      <c r="H30" s="333"/>
      <c r="I30" s="230"/>
    </row>
    <row r="31" spans="1:9" ht="25.5" customHeight="1" x14ac:dyDescent="0.2">
      <c r="B31" s="231" t="s">
        <v>324</v>
      </c>
      <c r="C31" s="229" t="s">
        <v>325</v>
      </c>
      <c r="D31" s="365" t="s">
        <v>326</v>
      </c>
      <c r="E31" s="332"/>
      <c r="F31" s="333"/>
      <c r="G31" s="424"/>
      <c r="H31" s="333"/>
      <c r="I31" s="230"/>
    </row>
    <row r="32" spans="1:9" ht="35.25" customHeight="1" x14ac:dyDescent="0.2">
      <c r="B32" s="231" t="s">
        <v>327</v>
      </c>
      <c r="C32" s="229" t="s">
        <v>328</v>
      </c>
      <c r="D32" s="365" t="s">
        <v>329</v>
      </c>
      <c r="E32" s="332"/>
      <c r="F32" s="333"/>
      <c r="G32" s="424"/>
      <c r="H32" s="333"/>
      <c r="I32" s="230"/>
    </row>
    <row r="33" spans="1:9" ht="35.25" customHeight="1" x14ac:dyDescent="0.2">
      <c r="B33" s="231" t="s">
        <v>330</v>
      </c>
      <c r="C33" s="229" t="s">
        <v>331</v>
      </c>
      <c r="D33" s="365" t="s">
        <v>332</v>
      </c>
      <c r="E33" s="332"/>
      <c r="F33" s="333"/>
      <c r="G33" s="424"/>
      <c r="H33" s="333"/>
      <c r="I33" s="230"/>
    </row>
    <row r="34" spans="1:9" ht="25.5" customHeight="1" x14ac:dyDescent="0.2">
      <c r="B34" s="231" t="s">
        <v>333</v>
      </c>
      <c r="C34" s="229" t="s">
        <v>334</v>
      </c>
      <c r="D34" s="365" t="s">
        <v>335</v>
      </c>
      <c r="E34" s="332"/>
      <c r="F34" s="333"/>
      <c r="G34" s="424"/>
      <c r="H34" s="333"/>
      <c r="I34" s="230"/>
    </row>
    <row r="35" spans="1:9" ht="25.5" customHeight="1" x14ac:dyDescent="0.2">
      <c r="B35" s="231" t="s">
        <v>333</v>
      </c>
      <c r="C35" s="229" t="s">
        <v>336</v>
      </c>
      <c r="D35" s="365" t="s">
        <v>337</v>
      </c>
      <c r="E35" s="332"/>
      <c r="F35" s="333"/>
      <c r="G35" s="424"/>
      <c r="H35" s="333"/>
      <c r="I35" s="230"/>
    </row>
    <row r="36" spans="1:9" ht="39" customHeight="1" x14ac:dyDescent="0.2">
      <c r="B36" s="231" t="s">
        <v>128</v>
      </c>
      <c r="C36" s="229" t="s">
        <v>338</v>
      </c>
      <c r="D36" s="365" t="s">
        <v>339</v>
      </c>
      <c r="E36" s="332"/>
      <c r="F36" s="333"/>
      <c r="G36" s="424"/>
      <c r="H36" s="333"/>
      <c r="I36" s="230"/>
    </row>
    <row r="37" spans="1:9" ht="25.5" customHeight="1" x14ac:dyDescent="0.2">
      <c r="B37" s="231" t="s">
        <v>129</v>
      </c>
      <c r="C37" s="229" t="s">
        <v>340</v>
      </c>
      <c r="D37" s="365" t="s">
        <v>341</v>
      </c>
      <c r="E37" s="332"/>
      <c r="F37" s="333"/>
      <c r="G37" s="424"/>
      <c r="H37" s="333"/>
      <c r="I37" s="230"/>
    </row>
    <row r="38" spans="1:9" ht="25.5" customHeight="1" x14ac:dyDescent="0.2">
      <c r="B38" s="231" t="s">
        <v>342</v>
      </c>
      <c r="C38" s="229" t="s">
        <v>343</v>
      </c>
      <c r="D38" s="365" t="s">
        <v>344</v>
      </c>
      <c r="E38" s="332"/>
      <c r="F38" s="333"/>
      <c r="G38" s="424"/>
      <c r="H38" s="333"/>
      <c r="I38" s="230"/>
    </row>
    <row r="39" spans="1:9" ht="25.5" customHeight="1" x14ac:dyDescent="0.2">
      <c r="B39" s="231" t="s">
        <v>345</v>
      </c>
      <c r="C39" s="229" t="s">
        <v>346</v>
      </c>
      <c r="D39" s="365" t="s">
        <v>347</v>
      </c>
      <c r="E39" s="332"/>
      <c r="F39" s="333"/>
      <c r="G39" s="424"/>
      <c r="H39" s="333"/>
      <c r="I39" s="230"/>
    </row>
    <row r="40" spans="1:9" ht="20.100000000000001" customHeight="1" x14ac:dyDescent="0.2">
      <c r="A40" s="222"/>
      <c r="B40" s="223">
        <v>288</v>
      </c>
      <c r="C40" s="220" t="s">
        <v>348</v>
      </c>
      <c r="D40" s="365" t="s">
        <v>349</v>
      </c>
      <c r="E40" s="332"/>
      <c r="F40" s="333"/>
      <c r="G40" s="424"/>
      <c r="H40" s="333"/>
      <c r="I40" s="230"/>
    </row>
    <row r="41" spans="1:9" ht="20.100000000000001" customHeight="1" x14ac:dyDescent="0.2">
      <c r="A41" s="222"/>
      <c r="B41" s="532"/>
      <c r="C41" s="225" t="s">
        <v>350</v>
      </c>
      <c r="D41" s="533" t="s">
        <v>351</v>
      </c>
      <c r="E41" s="534">
        <f>+E43+E49+E50+E57+E62+E72+E73</f>
        <v>340681</v>
      </c>
      <c r="F41" s="534">
        <f>+F43+F49+F50+F57+F62+F72+F73</f>
        <v>316700</v>
      </c>
      <c r="G41" s="536">
        <f>+G43+G49+G50+G57+G62+G72+G73</f>
        <v>298800</v>
      </c>
      <c r="H41" s="534">
        <f>+H43+H49+H50+H57+H62+H72+H73</f>
        <v>350721</v>
      </c>
      <c r="I41" s="527">
        <v>1.17</v>
      </c>
    </row>
    <row r="42" spans="1:9" ht="12.75" customHeight="1" x14ac:dyDescent="0.2">
      <c r="A42" s="222"/>
      <c r="B42" s="532"/>
      <c r="C42" s="226" t="s">
        <v>352</v>
      </c>
      <c r="D42" s="533"/>
      <c r="E42" s="535"/>
      <c r="F42" s="535"/>
      <c r="G42" s="537"/>
      <c r="H42" s="535"/>
      <c r="I42" s="528"/>
    </row>
    <row r="43" spans="1:9" ht="25.5" customHeight="1" x14ac:dyDescent="0.2">
      <c r="B43" s="231" t="s">
        <v>353</v>
      </c>
      <c r="C43" s="229" t="s">
        <v>354</v>
      </c>
      <c r="D43" s="365" t="s">
        <v>355</v>
      </c>
      <c r="E43" s="333">
        <f>+E44+E45+E46+E47+E48</f>
        <v>47529</v>
      </c>
      <c r="F43" s="333">
        <f>+F44+F45+F46+F47+F48</f>
        <v>60200</v>
      </c>
      <c r="G43" s="333">
        <f>+G44+G45+G46+G47+G48</f>
        <v>51000</v>
      </c>
      <c r="H43" s="333">
        <f>+H44+H45+H46+H47+H48</f>
        <v>54533</v>
      </c>
      <c r="I43" s="230">
        <v>1.07</v>
      </c>
    </row>
    <row r="44" spans="1:9" ht="20.100000000000001" customHeight="1" x14ac:dyDescent="0.2">
      <c r="B44" s="231">
        <v>10</v>
      </c>
      <c r="C44" s="229" t="s">
        <v>356</v>
      </c>
      <c r="D44" s="365" t="s">
        <v>357</v>
      </c>
      <c r="E44" s="332">
        <v>47321</v>
      </c>
      <c r="F44" s="333">
        <v>60000</v>
      </c>
      <c r="G44" s="424">
        <v>50800</v>
      </c>
      <c r="H44" s="333">
        <v>54123</v>
      </c>
      <c r="I44" s="230">
        <v>1.07</v>
      </c>
    </row>
    <row r="45" spans="1:9" ht="20.100000000000001" customHeight="1" x14ac:dyDescent="0.2">
      <c r="B45" s="231" t="s">
        <v>358</v>
      </c>
      <c r="C45" s="229" t="s">
        <v>359</v>
      </c>
      <c r="D45" s="365" t="s">
        <v>360</v>
      </c>
      <c r="E45" s="332"/>
      <c r="F45" s="333"/>
      <c r="G45" s="424"/>
      <c r="H45" s="333"/>
      <c r="I45" s="230"/>
    </row>
    <row r="46" spans="1:9" ht="20.100000000000001" customHeight="1" x14ac:dyDescent="0.2">
      <c r="B46" s="231">
        <v>13</v>
      </c>
      <c r="C46" s="229" t="s">
        <v>361</v>
      </c>
      <c r="D46" s="365" t="s">
        <v>362</v>
      </c>
      <c r="E46" s="332"/>
      <c r="F46" s="333"/>
      <c r="G46" s="424"/>
      <c r="H46" s="333"/>
      <c r="I46" s="230"/>
    </row>
    <row r="47" spans="1:9" ht="20.100000000000001" customHeight="1" x14ac:dyDescent="0.2">
      <c r="B47" s="231" t="s">
        <v>363</v>
      </c>
      <c r="C47" s="229" t="s">
        <v>364</v>
      </c>
      <c r="D47" s="365" t="s">
        <v>365</v>
      </c>
      <c r="E47" s="332">
        <v>208</v>
      </c>
      <c r="F47" s="333">
        <v>200</v>
      </c>
      <c r="G47" s="424">
        <v>200</v>
      </c>
      <c r="H47" s="333">
        <v>410</v>
      </c>
      <c r="I47" s="230">
        <v>2.0499999999999998</v>
      </c>
    </row>
    <row r="48" spans="1:9" ht="20.100000000000001" customHeight="1" x14ac:dyDescent="0.2">
      <c r="B48" s="231" t="s">
        <v>366</v>
      </c>
      <c r="C48" s="229" t="s">
        <v>367</v>
      </c>
      <c r="D48" s="365" t="s">
        <v>368</v>
      </c>
      <c r="E48" s="332"/>
      <c r="F48" s="333"/>
      <c r="G48" s="424"/>
      <c r="H48" s="333"/>
      <c r="I48" s="230"/>
    </row>
    <row r="49" spans="1:9" ht="25.5" customHeight="1" x14ac:dyDescent="0.2">
      <c r="A49" s="222"/>
      <c r="B49" s="223">
        <v>14</v>
      </c>
      <c r="C49" s="229" t="s">
        <v>369</v>
      </c>
      <c r="D49" s="365" t="s">
        <v>370</v>
      </c>
      <c r="E49" s="332">
        <v>430</v>
      </c>
      <c r="F49" s="333"/>
      <c r="G49" s="424"/>
      <c r="H49" s="333">
        <v>74</v>
      </c>
      <c r="I49" s="230"/>
    </row>
    <row r="50" spans="1:9" ht="20.100000000000001" customHeight="1" x14ac:dyDescent="0.2">
      <c r="A50" s="222"/>
      <c r="B50" s="532">
        <v>20</v>
      </c>
      <c r="C50" s="227" t="s">
        <v>371</v>
      </c>
      <c r="D50" s="533" t="s">
        <v>372</v>
      </c>
      <c r="E50" s="534">
        <f>+E52+E53+E54+E55+E56</f>
        <v>121100</v>
      </c>
      <c r="F50" s="534">
        <f>+F52+F53+F54+F55+F56</f>
        <v>120000</v>
      </c>
      <c r="G50" s="536">
        <f>+G52+G53+G54+G55+G56</f>
        <v>109000</v>
      </c>
      <c r="H50" s="534">
        <f>+H52+H53+H54+H55+H56</f>
        <v>112773</v>
      </c>
      <c r="I50" s="527">
        <v>1.03</v>
      </c>
    </row>
    <row r="51" spans="1:9" ht="12" customHeight="1" x14ac:dyDescent="0.2">
      <c r="A51" s="222"/>
      <c r="B51" s="532"/>
      <c r="C51" s="228" t="s">
        <v>373</v>
      </c>
      <c r="D51" s="533"/>
      <c r="E51" s="535"/>
      <c r="F51" s="535"/>
      <c r="G51" s="537"/>
      <c r="H51" s="535"/>
      <c r="I51" s="528"/>
    </row>
    <row r="52" spans="1:9" ht="20.100000000000001" customHeight="1" x14ac:dyDescent="0.2">
      <c r="A52" s="222"/>
      <c r="B52" s="223">
        <v>204</v>
      </c>
      <c r="C52" s="229" t="s">
        <v>374</v>
      </c>
      <c r="D52" s="365" t="s">
        <v>375</v>
      </c>
      <c r="E52" s="332">
        <v>121100</v>
      </c>
      <c r="F52" s="333">
        <v>120000</v>
      </c>
      <c r="G52" s="424">
        <v>109000</v>
      </c>
      <c r="H52" s="333">
        <v>112773</v>
      </c>
      <c r="I52" s="230">
        <v>1.03</v>
      </c>
    </row>
    <row r="53" spans="1:9" ht="20.100000000000001" customHeight="1" x14ac:dyDescent="0.2">
      <c r="A53" s="222"/>
      <c r="B53" s="223">
        <v>205</v>
      </c>
      <c r="C53" s="229" t="s">
        <v>376</v>
      </c>
      <c r="D53" s="365" t="s">
        <v>377</v>
      </c>
      <c r="E53" s="332"/>
      <c r="F53" s="333"/>
      <c r="G53" s="424"/>
      <c r="H53" s="333"/>
      <c r="I53" s="230"/>
    </row>
    <row r="54" spans="1:9" ht="25.5" customHeight="1" x14ac:dyDescent="0.2">
      <c r="A54" s="222"/>
      <c r="B54" s="223" t="s">
        <v>378</v>
      </c>
      <c r="C54" s="229" t="s">
        <v>379</v>
      </c>
      <c r="D54" s="365" t="s">
        <v>380</v>
      </c>
      <c r="E54" s="332"/>
      <c r="F54" s="333"/>
      <c r="G54" s="424"/>
      <c r="H54" s="333"/>
      <c r="I54" s="230"/>
    </row>
    <row r="55" spans="1:9" ht="25.5" customHeight="1" x14ac:dyDescent="0.2">
      <c r="A55" s="222"/>
      <c r="B55" s="223" t="s">
        <v>381</v>
      </c>
      <c r="C55" s="229" t="s">
        <v>382</v>
      </c>
      <c r="D55" s="365" t="s">
        <v>383</v>
      </c>
      <c r="E55" s="332"/>
      <c r="F55" s="333"/>
      <c r="G55" s="424"/>
      <c r="H55" s="333"/>
      <c r="I55" s="230"/>
    </row>
    <row r="56" spans="1:9" ht="20.100000000000001" customHeight="1" x14ac:dyDescent="0.2">
      <c r="A56" s="222"/>
      <c r="B56" s="223">
        <v>206</v>
      </c>
      <c r="C56" s="229" t="s">
        <v>384</v>
      </c>
      <c r="D56" s="365" t="s">
        <v>385</v>
      </c>
      <c r="E56" s="332"/>
      <c r="F56" s="333"/>
      <c r="G56" s="424"/>
      <c r="H56" s="333"/>
      <c r="I56" s="230"/>
    </row>
    <row r="57" spans="1:9" ht="20.100000000000001" customHeight="1" x14ac:dyDescent="0.2">
      <c r="A57" s="222"/>
      <c r="B57" s="532" t="s">
        <v>386</v>
      </c>
      <c r="C57" s="227" t="s">
        <v>387</v>
      </c>
      <c r="D57" s="533" t="s">
        <v>388</v>
      </c>
      <c r="E57" s="534">
        <f>+E59+E60+E61</f>
        <v>21143</v>
      </c>
      <c r="F57" s="534">
        <f>+F59+F60+F61</f>
        <v>19000</v>
      </c>
      <c r="G57" s="536">
        <f>+G59+G60+G61</f>
        <v>20500</v>
      </c>
      <c r="H57" s="534">
        <f>+H59+H60+H61</f>
        <v>31507</v>
      </c>
      <c r="I57" s="527">
        <v>1.54</v>
      </c>
    </row>
    <row r="58" spans="1:9" ht="12" customHeight="1" x14ac:dyDescent="0.2">
      <c r="A58" s="222"/>
      <c r="B58" s="532"/>
      <c r="C58" s="228" t="s">
        <v>389</v>
      </c>
      <c r="D58" s="533"/>
      <c r="E58" s="535"/>
      <c r="F58" s="535"/>
      <c r="G58" s="537"/>
      <c r="H58" s="535"/>
      <c r="I58" s="528"/>
    </row>
    <row r="59" spans="1:9" ht="23.25" customHeight="1" x14ac:dyDescent="0.2">
      <c r="B59" s="231" t="s">
        <v>390</v>
      </c>
      <c r="C59" s="229" t="s">
        <v>391</v>
      </c>
      <c r="D59" s="365" t="s">
        <v>392</v>
      </c>
      <c r="E59" s="332">
        <v>21143</v>
      </c>
      <c r="F59" s="333">
        <v>19000</v>
      </c>
      <c r="G59" s="424">
        <v>20500</v>
      </c>
      <c r="H59" s="333">
        <v>27179</v>
      </c>
      <c r="I59" s="230">
        <v>1.33</v>
      </c>
    </row>
    <row r="60" spans="1:9" ht="20.100000000000001" customHeight="1" x14ac:dyDescent="0.2">
      <c r="B60" s="231">
        <v>223</v>
      </c>
      <c r="C60" s="229" t="s">
        <v>393</v>
      </c>
      <c r="D60" s="365" t="s">
        <v>394</v>
      </c>
      <c r="E60" s="332"/>
      <c r="F60" s="333"/>
      <c r="G60" s="424"/>
      <c r="H60" s="333">
        <v>4328</v>
      </c>
      <c r="I60" s="230"/>
    </row>
    <row r="61" spans="1:9" ht="25.5" customHeight="1" x14ac:dyDescent="0.2">
      <c r="A61" s="222"/>
      <c r="B61" s="223">
        <v>224</v>
      </c>
      <c r="C61" s="229" t="s">
        <v>395</v>
      </c>
      <c r="D61" s="365" t="s">
        <v>396</v>
      </c>
      <c r="E61" s="332"/>
      <c r="F61" s="333"/>
      <c r="G61" s="424"/>
      <c r="H61" s="333"/>
      <c r="I61" s="230"/>
    </row>
    <row r="62" spans="1:9" ht="20.100000000000001" customHeight="1" x14ac:dyDescent="0.2">
      <c r="A62" s="222"/>
      <c r="B62" s="532">
        <v>23</v>
      </c>
      <c r="C62" s="227" t="s">
        <v>397</v>
      </c>
      <c r="D62" s="533" t="s">
        <v>398</v>
      </c>
      <c r="E62" s="529">
        <f>+E64+E65+E66+E67+E68+E69+E70+E71</f>
        <v>1288</v>
      </c>
      <c r="F62" s="529">
        <f>+F64+F65+F66+F67+F68+F69+F70+F71</f>
        <v>1500</v>
      </c>
      <c r="G62" s="521">
        <f>+G64+G65+G66+G67+G68+G69+G70+G71</f>
        <v>1300</v>
      </c>
      <c r="H62" s="529">
        <f>+H64+H65+H66+H67+H68+H69+H70+H71</f>
        <v>2445</v>
      </c>
      <c r="I62" s="525">
        <v>1.88</v>
      </c>
    </row>
    <row r="63" spans="1:9" ht="20.100000000000001" customHeight="1" x14ac:dyDescent="0.2">
      <c r="A63" s="222"/>
      <c r="B63" s="532"/>
      <c r="C63" s="228" t="s">
        <v>399</v>
      </c>
      <c r="D63" s="533"/>
      <c r="E63" s="530"/>
      <c r="F63" s="530"/>
      <c r="G63" s="522"/>
      <c r="H63" s="530"/>
      <c r="I63" s="526"/>
    </row>
    <row r="64" spans="1:9" ht="25.5" customHeight="1" x14ac:dyDescent="0.2">
      <c r="B64" s="231">
        <v>230</v>
      </c>
      <c r="C64" s="229" t="s">
        <v>400</v>
      </c>
      <c r="D64" s="365" t="s">
        <v>401</v>
      </c>
      <c r="E64" s="332"/>
      <c r="F64" s="333"/>
      <c r="G64" s="424"/>
      <c r="H64" s="333"/>
      <c r="I64" s="230"/>
    </row>
    <row r="65" spans="1:9" ht="25.5" customHeight="1" x14ac:dyDescent="0.2">
      <c r="B65" s="231">
        <v>231</v>
      </c>
      <c r="C65" s="229" t="s">
        <v>402</v>
      </c>
      <c r="D65" s="365" t="s">
        <v>403</v>
      </c>
      <c r="E65" s="332"/>
      <c r="F65" s="333"/>
      <c r="G65" s="424"/>
      <c r="H65" s="333"/>
      <c r="I65" s="230"/>
    </row>
    <row r="66" spans="1:9" ht="20.100000000000001" customHeight="1" x14ac:dyDescent="0.2">
      <c r="B66" s="231" t="s">
        <v>404</v>
      </c>
      <c r="C66" s="229" t="s">
        <v>405</v>
      </c>
      <c r="D66" s="365" t="s">
        <v>406</v>
      </c>
      <c r="E66" s="332">
        <v>1288</v>
      </c>
      <c r="F66" s="333">
        <v>1500</v>
      </c>
      <c r="G66" s="424">
        <v>1300</v>
      </c>
      <c r="H66" s="333">
        <v>2445</v>
      </c>
      <c r="I66" s="230">
        <v>1.88</v>
      </c>
    </row>
    <row r="67" spans="1:9" ht="25.5" customHeight="1" x14ac:dyDescent="0.2">
      <c r="B67" s="231" t="s">
        <v>407</v>
      </c>
      <c r="C67" s="229" t="s">
        <v>408</v>
      </c>
      <c r="D67" s="365" t="s">
        <v>409</v>
      </c>
      <c r="E67" s="332"/>
      <c r="F67" s="333"/>
      <c r="G67" s="424"/>
      <c r="H67" s="333"/>
      <c r="I67" s="230"/>
    </row>
    <row r="68" spans="1:9" ht="25.5" customHeight="1" x14ac:dyDescent="0.2">
      <c r="B68" s="231">
        <v>235</v>
      </c>
      <c r="C68" s="229" t="s">
        <v>410</v>
      </c>
      <c r="D68" s="365" t="s">
        <v>411</v>
      </c>
      <c r="E68" s="332"/>
      <c r="F68" s="333"/>
      <c r="G68" s="424"/>
      <c r="H68" s="333"/>
      <c r="I68" s="230"/>
    </row>
    <row r="69" spans="1:9" ht="25.5" customHeight="1" x14ac:dyDescent="0.2">
      <c r="B69" s="231" t="s">
        <v>412</v>
      </c>
      <c r="C69" s="229" t="s">
        <v>413</v>
      </c>
      <c r="D69" s="365" t="s">
        <v>414</v>
      </c>
      <c r="E69" s="332"/>
      <c r="F69" s="333"/>
      <c r="G69" s="424"/>
      <c r="H69" s="333"/>
      <c r="I69" s="230"/>
    </row>
    <row r="70" spans="1:9" ht="25.5" customHeight="1" x14ac:dyDescent="0.2">
      <c r="B70" s="231">
        <v>237</v>
      </c>
      <c r="C70" s="229" t="s">
        <v>415</v>
      </c>
      <c r="D70" s="365" t="s">
        <v>416</v>
      </c>
      <c r="E70" s="332"/>
      <c r="F70" s="333"/>
      <c r="G70" s="424"/>
      <c r="H70" s="333"/>
      <c r="I70" s="230"/>
    </row>
    <row r="71" spans="1:9" ht="20.100000000000001" customHeight="1" x14ac:dyDescent="0.2">
      <c r="B71" s="231" t="s">
        <v>417</v>
      </c>
      <c r="C71" s="229" t="s">
        <v>418</v>
      </c>
      <c r="D71" s="365" t="s">
        <v>419</v>
      </c>
      <c r="E71" s="332"/>
      <c r="F71" s="333"/>
      <c r="G71" s="424"/>
      <c r="H71" s="333"/>
      <c r="I71" s="230"/>
    </row>
    <row r="72" spans="1:9" ht="20.100000000000001" customHeight="1" x14ac:dyDescent="0.2">
      <c r="B72" s="231">
        <v>24</v>
      </c>
      <c r="C72" s="229" t="s">
        <v>420</v>
      </c>
      <c r="D72" s="365" t="s">
        <v>421</v>
      </c>
      <c r="E72" s="332">
        <v>79461</v>
      </c>
      <c r="F72" s="333">
        <v>112000</v>
      </c>
      <c r="G72" s="424">
        <v>113000</v>
      </c>
      <c r="H72" s="333">
        <v>109333</v>
      </c>
      <c r="I72" s="230">
        <v>0.97</v>
      </c>
    </row>
    <row r="73" spans="1:9" ht="25.5" customHeight="1" x14ac:dyDescent="0.2">
      <c r="B73" s="231" t="s">
        <v>422</v>
      </c>
      <c r="C73" s="229" t="s">
        <v>423</v>
      </c>
      <c r="D73" s="365" t="s">
        <v>424</v>
      </c>
      <c r="E73" s="332">
        <v>69730</v>
      </c>
      <c r="F73" s="333">
        <v>4000</v>
      </c>
      <c r="G73" s="424">
        <v>4000</v>
      </c>
      <c r="H73" s="333">
        <v>40056</v>
      </c>
      <c r="I73" s="230">
        <v>10.01</v>
      </c>
    </row>
    <row r="74" spans="1:9" ht="25.5" customHeight="1" x14ac:dyDescent="0.2">
      <c r="B74" s="231"/>
      <c r="C74" s="220" t="s">
        <v>425</v>
      </c>
      <c r="D74" s="365" t="s">
        <v>426</v>
      </c>
      <c r="E74" s="333">
        <f>+E8+E9+E40+E41</f>
        <v>1047171</v>
      </c>
      <c r="F74" s="333">
        <f>+F8+F9+F40+F41</f>
        <v>1042900</v>
      </c>
      <c r="G74" s="424">
        <f>+G9+G40+G41</f>
        <v>1050800</v>
      </c>
      <c r="H74" s="333">
        <f>+H8+H9+H40+H41</f>
        <v>1084198</v>
      </c>
      <c r="I74" s="230">
        <v>1.03</v>
      </c>
    </row>
    <row r="75" spans="1:9" ht="20.100000000000001" customHeight="1" x14ac:dyDescent="0.2">
      <c r="B75" s="231">
        <v>88</v>
      </c>
      <c r="C75" s="220" t="s">
        <v>427</v>
      </c>
      <c r="D75" s="365" t="s">
        <v>428</v>
      </c>
      <c r="E75" s="332">
        <v>482100</v>
      </c>
      <c r="F75" s="333">
        <v>500000</v>
      </c>
      <c r="G75" s="424">
        <v>490000</v>
      </c>
      <c r="H75" s="333">
        <v>491116</v>
      </c>
      <c r="I75" s="230">
        <v>1</v>
      </c>
    </row>
    <row r="76" spans="1:9" ht="20.100000000000001" customHeight="1" x14ac:dyDescent="0.2">
      <c r="A76" s="222"/>
      <c r="B76" s="232"/>
      <c r="C76" s="220" t="s">
        <v>64</v>
      </c>
      <c r="D76" s="366"/>
      <c r="E76" s="332"/>
      <c r="F76" s="333"/>
      <c r="G76" s="424"/>
      <c r="H76" s="333"/>
      <c r="I76" s="230"/>
    </row>
    <row r="77" spans="1:9" ht="20.100000000000001" customHeight="1" x14ac:dyDescent="0.2">
      <c r="A77" s="222"/>
      <c r="B77" s="532"/>
      <c r="C77" s="225" t="s">
        <v>429</v>
      </c>
      <c r="D77" s="533" t="s">
        <v>131</v>
      </c>
      <c r="E77" s="534">
        <f>+E79+E80+E81+E82+E83+E84+E85+E88-E89</f>
        <v>850884</v>
      </c>
      <c r="F77" s="536">
        <f>+IF(F79+F80+F81+F82+F83-F84+F85+F88-F89&gt;=0,F79+F80+F81+F82+F83-F84+F85+F88-F89,0)</f>
        <v>844690</v>
      </c>
      <c r="G77" s="536">
        <f>+IF(G79+G80+G81+G82+G83-G84+G85+G88-G89&gt;=0,G79+G80+G81+G82+G83-G84+G85+G88-G89,0)</f>
        <v>846032</v>
      </c>
      <c r="H77" s="534">
        <f>+H79+H80+H81+H82+H83+H84+H85+H88-H89</f>
        <v>853632</v>
      </c>
      <c r="I77" s="527">
        <v>1.01</v>
      </c>
    </row>
    <row r="78" spans="1:9" ht="20.100000000000001" customHeight="1" x14ac:dyDescent="0.2">
      <c r="A78" s="222"/>
      <c r="B78" s="532"/>
      <c r="C78" s="226" t="s">
        <v>430</v>
      </c>
      <c r="D78" s="533"/>
      <c r="E78" s="535"/>
      <c r="F78" s="537"/>
      <c r="G78" s="537"/>
      <c r="H78" s="535"/>
      <c r="I78" s="528"/>
    </row>
    <row r="79" spans="1:9" ht="20.100000000000001" customHeight="1" x14ac:dyDescent="0.2">
      <c r="A79" s="222"/>
      <c r="B79" s="223" t="s">
        <v>431</v>
      </c>
      <c r="C79" s="229" t="s">
        <v>432</v>
      </c>
      <c r="D79" s="365" t="s">
        <v>132</v>
      </c>
      <c r="E79" s="332">
        <v>608520</v>
      </c>
      <c r="F79" s="333">
        <v>608520</v>
      </c>
      <c r="G79" s="424">
        <v>608520</v>
      </c>
      <c r="H79" s="333">
        <v>608520</v>
      </c>
      <c r="I79" s="230">
        <v>1</v>
      </c>
    </row>
    <row r="80" spans="1:9" ht="20.100000000000001" customHeight="1" x14ac:dyDescent="0.2">
      <c r="B80" s="231">
        <v>31</v>
      </c>
      <c r="C80" s="229" t="s">
        <v>433</v>
      </c>
      <c r="D80" s="365" t="s">
        <v>133</v>
      </c>
      <c r="E80" s="332"/>
      <c r="F80" s="333"/>
      <c r="G80" s="424"/>
      <c r="H80" s="333"/>
      <c r="I80" s="230"/>
    </row>
    <row r="81" spans="1:9" ht="20.100000000000001" customHeight="1" x14ac:dyDescent="0.2">
      <c r="B81" s="231">
        <v>306</v>
      </c>
      <c r="C81" s="229" t="s">
        <v>434</v>
      </c>
      <c r="D81" s="365" t="s">
        <v>134</v>
      </c>
      <c r="E81" s="332"/>
      <c r="F81" s="333"/>
      <c r="G81" s="424"/>
      <c r="H81" s="333"/>
      <c r="I81" s="230"/>
    </row>
    <row r="82" spans="1:9" ht="20.100000000000001" customHeight="1" x14ac:dyDescent="0.2">
      <c r="B82" s="231">
        <v>32</v>
      </c>
      <c r="C82" s="229" t="s">
        <v>435</v>
      </c>
      <c r="D82" s="365" t="s">
        <v>135</v>
      </c>
      <c r="E82" s="332"/>
      <c r="F82" s="333"/>
      <c r="G82" s="424"/>
      <c r="H82" s="333"/>
      <c r="I82" s="230"/>
    </row>
    <row r="83" spans="1:9" ht="58.5" customHeight="1" x14ac:dyDescent="0.2">
      <c r="B83" s="231" t="s">
        <v>436</v>
      </c>
      <c r="C83" s="229" t="s">
        <v>437</v>
      </c>
      <c r="D83" s="365" t="s">
        <v>136</v>
      </c>
      <c r="E83" s="332"/>
      <c r="F83" s="333"/>
      <c r="G83" s="424"/>
      <c r="H83" s="333"/>
      <c r="I83" s="230"/>
    </row>
    <row r="84" spans="1:9" ht="49.5" customHeight="1" x14ac:dyDescent="0.2">
      <c r="B84" s="231" t="s">
        <v>438</v>
      </c>
      <c r="C84" s="229" t="s">
        <v>439</v>
      </c>
      <c r="D84" s="365" t="s">
        <v>137</v>
      </c>
      <c r="E84" s="332"/>
      <c r="F84" s="333"/>
      <c r="G84" s="424"/>
      <c r="H84" s="333"/>
      <c r="I84" s="230"/>
    </row>
    <row r="85" spans="1:9" ht="20.100000000000001" customHeight="1" x14ac:dyDescent="0.2">
      <c r="B85" s="231">
        <v>34</v>
      </c>
      <c r="C85" s="229" t="s">
        <v>440</v>
      </c>
      <c r="D85" s="365" t="s">
        <v>138</v>
      </c>
      <c r="E85" s="333">
        <f>+E86+E87</f>
        <v>254144</v>
      </c>
      <c r="F85" s="333">
        <f>+F86+F87</f>
        <v>236170</v>
      </c>
      <c r="G85" s="424">
        <f>+G86+G87</f>
        <v>237512</v>
      </c>
      <c r="H85" s="333">
        <f>+H86+H87</f>
        <v>245112</v>
      </c>
      <c r="I85" s="230">
        <v>1.03</v>
      </c>
    </row>
    <row r="86" spans="1:9" ht="20.100000000000001" customHeight="1" x14ac:dyDescent="0.2">
      <c r="B86" s="231">
        <v>340</v>
      </c>
      <c r="C86" s="229" t="s">
        <v>148</v>
      </c>
      <c r="D86" s="365" t="s">
        <v>139</v>
      </c>
      <c r="E86" s="332">
        <v>203568</v>
      </c>
      <c r="F86" s="333">
        <v>233021</v>
      </c>
      <c r="G86" s="424">
        <v>233021</v>
      </c>
      <c r="H86" s="333">
        <v>242365</v>
      </c>
      <c r="I86" s="230">
        <v>1.04</v>
      </c>
    </row>
    <row r="87" spans="1:9" ht="20.100000000000001" customHeight="1" x14ac:dyDescent="0.2">
      <c r="B87" s="231">
        <v>341</v>
      </c>
      <c r="C87" s="229" t="s">
        <v>441</v>
      </c>
      <c r="D87" s="365" t="s">
        <v>140</v>
      </c>
      <c r="E87" s="332">
        <v>50576</v>
      </c>
      <c r="F87" s="333">
        <v>3149</v>
      </c>
      <c r="G87" s="424">
        <v>4491</v>
      </c>
      <c r="H87" s="333">
        <v>2747</v>
      </c>
      <c r="I87" s="230">
        <v>0.61</v>
      </c>
    </row>
    <row r="88" spans="1:9" ht="20.100000000000001" customHeight="1" x14ac:dyDescent="0.2">
      <c r="B88" s="231"/>
      <c r="C88" s="229" t="s">
        <v>442</v>
      </c>
      <c r="D88" s="365" t="s">
        <v>141</v>
      </c>
      <c r="E88" s="332"/>
      <c r="F88" s="333"/>
      <c r="G88" s="424"/>
      <c r="H88" s="333"/>
      <c r="I88" s="230"/>
    </row>
    <row r="89" spans="1:9" ht="20.100000000000001" customHeight="1" x14ac:dyDescent="0.2">
      <c r="B89" s="231">
        <v>35</v>
      </c>
      <c r="C89" s="229" t="s">
        <v>443</v>
      </c>
      <c r="D89" s="365" t="s">
        <v>142</v>
      </c>
      <c r="E89" s="333">
        <f>+E90+E91</f>
        <v>11780</v>
      </c>
      <c r="F89" s="424">
        <f>+F90+F91</f>
        <v>0</v>
      </c>
      <c r="G89" s="424">
        <f>+G90+G91</f>
        <v>0</v>
      </c>
      <c r="H89" s="333">
        <f>+H90+H91</f>
        <v>0</v>
      </c>
      <c r="I89" s="230"/>
    </row>
    <row r="90" spans="1:9" ht="20.100000000000001" customHeight="1" x14ac:dyDescent="0.2">
      <c r="B90" s="231">
        <v>350</v>
      </c>
      <c r="C90" s="229" t="s">
        <v>444</v>
      </c>
      <c r="D90" s="365" t="s">
        <v>143</v>
      </c>
      <c r="E90" s="332">
        <v>11780</v>
      </c>
      <c r="F90" s="333"/>
      <c r="G90" s="424"/>
      <c r="H90" s="333"/>
      <c r="I90" s="230"/>
    </row>
    <row r="91" spans="1:9" ht="20.100000000000001" customHeight="1" x14ac:dyDescent="0.2">
      <c r="A91" s="222"/>
      <c r="B91" s="223">
        <v>351</v>
      </c>
      <c r="C91" s="229" t="s">
        <v>154</v>
      </c>
      <c r="D91" s="365" t="s">
        <v>144</v>
      </c>
      <c r="E91" s="332"/>
      <c r="F91" s="333"/>
      <c r="G91" s="424"/>
      <c r="H91" s="333"/>
      <c r="I91" s="230"/>
    </row>
    <row r="92" spans="1:9" ht="22.5" customHeight="1" x14ac:dyDescent="0.2">
      <c r="A92" s="222"/>
      <c r="B92" s="532"/>
      <c r="C92" s="225" t="s">
        <v>445</v>
      </c>
      <c r="D92" s="533" t="s">
        <v>145</v>
      </c>
      <c r="E92" s="534">
        <f>+E94+E99+E108</f>
        <v>14081</v>
      </c>
      <c r="F92" s="534">
        <f>+F94+F99+F108</f>
        <v>22000</v>
      </c>
      <c r="G92" s="536">
        <f>+G94+G99+G108</f>
        <v>29000</v>
      </c>
      <c r="H92" s="534">
        <f>+H94+H99+H108</f>
        <v>31748</v>
      </c>
      <c r="I92" s="527">
        <v>1.0900000000000001</v>
      </c>
    </row>
    <row r="93" spans="1:9" ht="13.5" customHeight="1" x14ac:dyDescent="0.2">
      <c r="A93" s="222"/>
      <c r="B93" s="532"/>
      <c r="C93" s="226" t="s">
        <v>446</v>
      </c>
      <c r="D93" s="533"/>
      <c r="E93" s="535"/>
      <c r="F93" s="535"/>
      <c r="G93" s="537"/>
      <c r="H93" s="535"/>
      <c r="I93" s="528"/>
    </row>
    <row r="94" spans="1:9" ht="20.100000000000001" customHeight="1" x14ac:dyDescent="0.2">
      <c r="A94" s="222"/>
      <c r="B94" s="532">
        <v>40</v>
      </c>
      <c r="C94" s="227" t="s">
        <v>447</v>
      </c>
      <c r="D94" s="533" t="s">
        <v>146</v>
      </c>
      <c r="E94" s="534">
        <f>+E96+E97+E98</f>
        <v>11794</v>
      </c>
      <c r="F94" s="534">
        <f>+F96+F97+F98</f>
        <v>9000</v>
      </c>
      <c r="G94" s="536">
        <f>+G96+G97+G98</f>
        <v>9000</v>
      </c>
      <c r="H94" s="534">
        <f>+H96+H97+H98</f>
        <v>11794</v>
      </c>
      <c r="I94" s="527">
        <v>1.31</v>
      </c>
    </row>
    <row r="95" spans="1:9" ht="14.25" customHeight="1" x14ac:dyDescent="0.2">
      <c r="A95" s="222"/>
      <c r="B95" s="532"/>
      <c r="C95" s="228" t="s">
        <v>448</v>
      </c>
      <c r="D95" s="533"/>
      <c r="E95" s="535"/>
      <c r="F95" s="535"/>
      <c r="G95" s="537"/>
      <c r="H95" s="535"/>
      <c r="I95" s="528"/>
    </row>
    <row r="96" spans="1:9" ht="25.5" customHeight="1" x14ac:dyDescent="0.2">
      <c r="A96" s="222"/>
      <c r="B96" s="223">
        <v>404</v>
      </c>
      <c r="C96" s="229" t="s">
        <v>449</v>
      </c>
      <c r="D96" s="365" t="s">
        <v>147</v>
      </c>
      <c r="E96" s="332">
        <v>11794</v>
      </c>
      <c r="F96" s="333">
        <v>9000</v>
      </c>
      <c r="G96" s="424">
        <v>9000</v>
      </c>
      <c r="H96" s="333">
        <v>11794</v>
      </c>
      <c r="I96" s="230">
        <v>1.31</v>
      </c>
    </row>
    <row r="97" spans="1:9" ht="20.100000000000001" customHeight="1" x14ac:dyDescent="0.2">
      <c r="A97" s="222"/>
      <c r="B97" s="223">
        <v>400</v>
      </c>
      <c r="C97" s="229" t="s">
        <v>450</v>
      </c>
      <c r="D97" s="365" t="s">
        <v>149</v>
      </c>
      <c r="E97" s="332"/>
      <c r="F97" s="333"/>
      <c r="G97" s="424"/>
      <c r="H97" s="333"/>
      <c r="I97" s="230"/>
    </row>
    <row r="98" spans="1:9" ht="20.100000000000001" customHeight="1" x14ac:dyDescent="0.2">
      <c r="A98" s="222"/>
      <c r="B98" s="223" t="s">
        <v>451</v>
      </c>
      <c r="C98" s="229" t="s">
        <v>452</v>
      </c>
      <c r="D98" s="365" t="s">
        <v>150</v>
      </c>
      <c r="E98" s="332"/>
      <c r="F98" s="333"/>
      <c r="G98" s="424"/>
      <c r="H98" s="333"/>
      <c r="I98" s="230"/>
    </row>
    <row r="99" spans="1:9" ht="20.100000000000001" customHeight="1" x14ac:dyDescent="0.2">
      <c r="A99" s="222"/>
      <c r="B99" s="532">
        <v>41</v>
      </c>
      <c r="C99" s="227" t="s">
        <v>453</v>
      </c>
      <c r="D99" s="533" t="s">
        <v>151</v>
      </c>
      <c r="E99" s="534">
        <f>+E101+E102+E103+E104+E105+E106+E107</f>
        <v>2287</v>
      </c>
      <c r="F99" s="534">
        <f>+F101+F102+F103+F104+F105+F106+F107</f>
        <v>13000</v>
      </c>
      <c r="G99" s="536">
        <f>+G101+G102+G103+G104+G105+G106+G107</f>
        <v>20000</v>
      </c>
      <c r="H99" s="534">
        <f>+H101+H102+H103+H104+H105+H106+H107</f>
        <v>19954</v>
      </c>
      <c r="I99" s="527">
        <v>1</v>
      </c>
    </row>
    <row r="100" spans="1:9" ht="12" customHeight="1" x14ac:dyDescent="0.2">
      <c r="A100" s="222"/>
      <c r="B100" s="532"/>
      <c r="C100" s="228" t="s">
        <v>454</v>
      </c>
      <c r="D100" s="533"/>
      <c r="E100" s="535"/>
      <c r="F100" s="535"/>
      <c r="G100" s="537"/>
      <c r="H100" s="535"/>
      <c r="I100" s="528"/>
    </row>
    <row r="101" spans="1:9" ht="20.100000000000001" customHeight="1" x14ac:dyDescent="0.2">
      <c r="B101" s="231">
        <v>410</v>
      </c>
      <c r="C101" s="229" t="s">
        <v>455</v>
      </c>
      <c r="D101" s="365" t="s">
        <v>152</v>
      </c>
      <c r="E101" s="332"/>
      <c r="F101" s="333"/>
      <c r="G101" s="424"/>
      <c r="H101" s="333"/>
      <c r="I101" s="230"/>
    </row>
    <row r="102" spans="1:9" ht="36.75" customHeight="1" x14ac:dyDescent="0.2">
      <c r="B102" s="231" t="s">
        <v>456</v>
      </c>
      <c r="C102" s="229" t="s">
        <v>457</v>
      </c>
      <c r="D102" s="365" t="s">
        <v>153</v>
      </c>
      <c r="E102" s="332"/>
      <c r="F102" s="333"/>
      <c r="G102" s="424"/>
      <c r="H102" s="333"/>
      <c r="I102" s="230"/>
    </row>
    <row r="103" spans="1:9" ht="39" customHeight="1" x14ac:dyDescent="0.2">
      <c r="B103" s="231" t="s">
        <v>456</v>
      </c>
      <c r="C103" s="229" t="s">
        <v>458</v>
      </c>
      <c r="D103" s="365" t="s">
        <v>155</v>
      </c>
      <c r="E103" s="332"/>
      <c r="F103" s="333"/>
      <c r="G103" s="424"/>
      <c r="H103" s="333"/>
      <c r="I103" s="230"/>
    </row>
    <row r="104" spans="1:9" ht="25.5" customHeight="1" x14ac:dyDescent="0.2">
      <c r="B104" s="231" t="s">
        <v>459</v>
      </c>
      <c r="C104" s="229" t="s">
        <v>460</v>
      </c>
      <c r="D104" s="365" t="s">
        <v>156</v>
      </c>
      <c r="E104" s="332">
        <v>2287</v>
      </c>
      <c r="F104" s="333">
        <v>13000</v>
      </c>
      <c r="G104" s="424">
        <v>20000</v>
      </c>
      <c r="H104" s="333">
        <v>19954</v>
      </c>
      <c r="I104" s="230">
        <v>1</v>
      </c>
    </row>
    <row r="105" spans="1:9" ht="25.5" customHeight="1" x14ac:dyDescent="0.2">
      <c r="B105" s="231" t="s">
        <v>461</v>
      </c>
      <c r="C105" s="229" t="s">
        <v>462</v>
      </c>
      <c r="D105" s="365" t="s">
        <v>157</v>
      </c>
      <c r="E105" s="332"/>
      <c r="F105" s="333"/>
      <c r="G105" s="424"/>
      <c r="H105" s="333"/>
      <c r="I105" s="230"/>
    </row>
    <row r="106" spans="1:9" ht="20.100000000000001" customHeight="1" x14ac:dyDescent="0.2">
      <c r="B106" s="231">
        <v>413</v>
      </c>
      <c r="C106" s="229" t="s">
        <v>463</v>
      </c>
      <c r="D106" s="365" t="s">
        <v>158</v>
      </c>
      <c r="E106" s="332"/>
      <c r="F106" s="333"/>
      <c r="G106" s="424"/>
      <c r="H106" s="333"/>
      <c r="I106" s="230"/>
    </row>
    <row r="107" spans="1:9" ht="20.100000000000001" customHeight="1" x14ac:dyDescent="0.2">
      <c r="B107" s="231">
        <v>419</v>
      </c>
      <c r="C107" s="229" t="s">
        <v>464</v>
      </c>
      <c r="D107" s="365" t="s">
        <v>159</v>
      </c>
      <c r="E107" s="332"/>
      <c r="F107" s="333"/>
      <c r="G107" s="424"/>
      <c r="H107" s="333"/>
      <c r="I107" s="230"/>
    </row>
    <row r="108" spans="1:9" ht="24" customHeight="1" x14ac:dyDescent="0.2">
      <c r="B108" s="231" t="s">
        <v>465</v>
      </c>
      <c r="C108" s="229" t="s">
        <v>466</v>
      </c>
      <c r="D108" s="365" t="s">
        <v>160</v>
      </c>
      <c r="E108" s="332"/>
      <c r="F108" s="333"/>
      <c r="G108" s="424"/>
      <c r="H108" s="333"/>
      <c r="I108" s="230"/>
    </row>
    <row r="109" spans="1:9" ht="20.100000000000001" customHeight="1" x14ac:dyDescent="0.2">
      <c r="B109" s="231">
        <v>498</v>
      </c>
      <c r="C109" s="220" t="s">
        <v>467</v>
      </c>
      <c r="D109" s="365" t="s">
        <v>161</v>
      </c>
      <c r="E109" s="332">
        <v>6845</v>
      </c>
      <c r="F109" s="333">
        <v>6500</v>
      </c>
      <c r="G109" s="424">
        <v>6500</v>
      </c>
      <c r="H109" s="333">
        <v>6845</v>
      </c>
      <c r="I109" s="230">
        <v>1.05</v>
      </c>
    </row>
    <row r="110" spans="1:9" ht="24" customHeight="1" x14ac:dyDescent="0.2">
      <c r="A110" s="222"/>
      <c r="B110" s="223" t="s">
        <v>468</v>
      </c>
      <c r="C110" s="220" t="s">
        <v>469</v>
      </c>
      <c r="D110" s="365" t="s">
        <v>162</v>
      </c>
      <c r="E110" s="332">
        <v>78095</v>
      </c>
      <c r="F110" s="333">
        <v>73000</v>
      </c>
      <c r="G110" s="424">
        <v>74500</v>
      </c>
      <c r="H110" s="333">
        <v>77145</v>
      </c>
      <c r="I110" s="230">
        <v>1.04</v>
      </c>
    </row>
    <row r="111" spans="1:9" ht="23.25" customHeight="1" x14ac:dyDescent="0.2">
      <c r="A111" s="222"/>
      <c r="B111" s="532"/>
      <c r="C111" s="225" t="s">
        <v>470</v>
      </c>
      <c r="D111" s="533" t="s">
        <v>163</v>
      </c>
      <c r="E111" s="534">
        <f>+E113+E114+E123+E124+E132+E137+E138</f>
        <v>97266</v>
      </c>
      <c r="F111" s="534">
        <f>+F113+F114+F123+F124+F132+F137+F138</f>
        <v>96710</v>
      </c>
      <c r="G111" s="536">
        <f>+G113+G114+G123+G124+G132+G137+G138</f>
        <v>94768</v>
      </c>
      <c r="H111" s="534">
        <f>+H113+H114+H123+H124+H132+H137+H138</f>
        <v>114828</v>
      </c>
      <c r="I111" s="527">
        <v>1.21</v>
      </c>
    </row>
    <row r="112" spans="1:9" ht="13.5" customHeight="1" x14ac:dyDescent="0.2">
      <c r="A112" s="222"/>
      <c r="B112" s="532"/>
      <c r="C112" s="226" t="s">
        <v>471</v>
      </c>
      <c r="D112" s="533"/>
      <c r="E112" s="535"/>
      <c r="F112" s="535"/>
      <c r="G112" s="537"/>
      <c r="H112" s="535"/>
      <c r="I112" s="528"/>
    </row>
    <row r="113" spans="1:9" ht="20.100000000000001" customHeight="1" x14ac:dyDescent="0.2">
      <c r="A113" s="222"/>
      <c r="B113" s="223">
        <v>467</v>
      </c>
      <c r="C113" s="229" t="s">
        <v>472</v>
      </c>
      <c r="D113" s="365" t="s">
        <v>164</v>
      </c>
      <c r="E113" s="332"/>
      <c r="F113" s="333"/>
      <c r="G113" s="424"/>
      <c r="H113" s="333"/>
      <c r="I113" s="230"/>
    </row>
    <row r="114" spans="1:9" ht="20.100000000000001" customHeight="1" x14ac:dyDescent="0.2">
      <c r="A114" s="222"/>
      <c r="B114" s="532" t="s">
        <v>473</v>
      </c>
      <c r="C114" s="227" t="s">
        <v>474</v>
      </c>
      <c r="D114" s="533" t="s">
        <v>165</v>
      </c>
      <c r="E114" s="534">
        <f>+E116+E117+E118+E119+E120+E121+E122</f>
        <v>5212</v>
      </c>
      <c r="F114" s="534">
        <f>+F119</f>
        <v>6300</v>
      </c>
      <c r="G114" s="536">
        <f>+G116+G117+G118+G119+G120+G121+G122</f>
        <v>2611</v>
      </c>
      <c r="H114" s="534">
        <f>+H116+H117+H118+H119+H120+H121+H122</f>
        <v>4603</v>
      </c>
      <c r="I114" s="527">
        <v>1.76</v>
      </c>
    </row>
    <row r="115" spans="1:9" ht="15" customHeight="1" x14ac:dyDescent="0.2">
      <c r="A115" s="222"/>
      <c r="B115" s="532"/>
      <c r="C115" s="228" t="s">
        <v>475</v>
      </c>
      <c r="D115" s="533"/>
      <c r="E115" s="535"/>
      <c r="F115" s="535"/>
      <c r="G115" s="537"/>
      <c r="H115" s="535"/>
      <c r="I115" s="528"/>
    </row>
    <row r="116" spans="1:9" ht="25.5" customHeight="1" x14ac:dyDescent="0.2">
      <c r="A116" s="222"/>
      <c r="B116" s="223" t="s">
        <v>476</v>
      </c>
      <c r="C116" s="229" t="s">
        <v>477</v>
      </c>
      <c r="D116" s="365" t="s">
        <v>166</v>
      </c>
      <c r="E116" s="332"/>
      <c r="F116" s="333"/>
      <c r="G116" s="424"/>
      <c r="H116" s="333"/>
      <c r="I116" s="230"/>
    </row>
    <row r="117" spans="1:9" ht="25.5" customHeight="1" x14ac:dyDescent="0.2">
      <c r="B117" s="231" t="s">
        <v>476</v>
      </c>
      <c r="C117" s="229" t="s">
        <v>478</v>
      </c>
      <c r="D117" s="365" t="s">
        <v>167</v>
      </c>
      <c r="E117" s="332"/>
      <c r="F117" s="333"/>
      <c r="G117" s="424"/>
      <c r="H117" s="333"/>
      <c r="I117" s="230"/>
    </row>
    <row r="118" spans="1:9" ht="25.5" customHeight="1" x14ac:dyDescent="0.2">
      <c r="B118" s="231" t="s">
        <v>479</v>
      </c>
      <c r="C118" s="229" t="s">
        <v>480</v>
      </c>
      <c r="D118" s="365" t="s">
        <v>168</v>
      </c>
      <c r="E118" s="332"/>
      <c r="F118" s="333"/>
      <c r="G118" s="424"/>
      <c r="H118" s="333"/>
      <c r="I118" s="230"/>
    </row>
    <row r="119" spans="1:9" ht="24.75" customHeight="1" x14ac:dyDescent="0.2">
      <c r="B119" s="231" t="s">
        <v>481</v>
      </c>
      <c r="C119" s="229" t="s">
        <v>482</v>
      </c>
      <c r="D119" s="365" t="s">
        <v>169</v>
      </c>
      <c r="E119" s="332">
        <v>5212</v>
      </c>
      <c r="F119" s="333">
        <v>6300</v>
      </c>
      <c r="G119" s="424">
        <v>2611</v>
      </c>
      <c r="H119" s="333">
        <v>4603</v>
      </c>
      <c r="I119" s="230">
        <v>1.76</v>
      </c>
    </row>
    <row r="120" spans="1:9" ht="24.75" customHeight="1" x14ac:dyDescent="0.2">
      <c r="B120" s="231" t="s">
        <v>483</v>
      </c>
      <c r="C120" s="229" t="s">
        <v>484</v>
      </c>
      <c r="D120" s="365" t="s">
        <v>170</v>
      </c>
      <c r="E120" s="332"/>
      <c r="F120" s="333"/>
      <c r="G120" s="424"/>
      <c r="H120" s="333"/>
      <c r="I120" s="230"/>
    </row>
    <row r="121" spans="1:9" ht="20.100000000000001" customHeight="1" x14ac:dyDescent="0.2">
      <c r="B121" s="231">
        <v>426</v>
      </c>
      <c r="C121" s="229" t="s">
        <v>485</v>
      </c>
      <c r="D121" s="365" t="s">
        <v>171</v>
      </c>
      <c r="E121" s="332"/>
      <c r="F121" s="333"/>
      <c r="G121" s="424"/>
      <c r="H121" s="333"/>
      <c r="I121" s="230"/>
    </row>
    <row r="122" spans="1:9" ht="20.100000000000001" customHeight="1" x14ac:dyDescent="0.2">
      <c r="B122" s="231">
        <v>428</v>
      </c>
      <c r="C122" s="229" t="s">
        <v>486</v>
      </c>
      <c r="D122" s="365" t="s">
        <v>172</v>
      </c>
      <c r="E122" s="332"/>
      <c r="F122" s="333"/>
      <c r="G122" s="424"/>
      <c r="H122" s="333"/>
      <c r="I122" s="230"/>
    </row>
    <row r="123" spans="1:9" ht="20.100000000000001" customHeight="1" x14ac:dyDescent="0.2">
      <c r="B123" s="231">
        <v>430</v>
      </c>
      <c r="C123" s="229" t="s">
        <v>487</v>
      </c>
      <c r="D123" s="365" t="s">
        <v>173</v>
      </c>
      <c r="E123" s="332">
        <v>12108</v>
      </c>
      <c r="F123" s="333">
        <v>20000</v>
      </c>
      <c r="G123" s="424">
        <v>15000</v>
      </c>
      <c r="H123" s="333">
        <v>22651</v>
      </c>
      <c r="I123" s="230">
        <v>1.51</v>
      </c>
    </row>
    <row r="124" spans="1:9" ht="20.100000000000001" customHeight="1" x14ac:dyDescent="0.2">
      <c r="A124" s="222"/>
      <c r="B124" s="532" t="s">
        <v>488</v>
      </c>
      <c r="C124" s="227" t="s">
        <v>489</v>
      </c>
      <c r="D124" s="533" t="s">
        <v>174</v>
      </c>
      <c r="E124" s="534">
        <f>+E126+E127+E128+E129+E130+E131</f>
        <v>38863</v>
      </c>
      <c r="F124" s="534">
        <f>+F126+F127+F128+F129+F130+F131</f>
        <v>33310</v>
      </c>
      <c r="G124" s="536">
        <f>+G126+G127+G128+G129+G130+G131</f>
        <v>36300</v>
      </c>
      <c r="H124" s="534">
        <f>+H126+H127+H128+H129+H130+H131</f>
        <v>37984</v>
      </c>
      <c r="I124" s="527">
        <v>1.05</v>
      </c>
    </row>
    <row r="125" spans="1:9" ht="12.75" customHeight="1" x14ac:dyDescent="0.2">
      <c r="A125" s="222"/>
      <c r="B125" s="532"/>
      <c r="C125" s="228" t="s">
        <v>490</v>
      </c>
      <c r="D125" s="533"/>
      <c r="E125" s="535"/>
      <c r="F125" s="535"/>
      <c r="G125" s="537"/>
      <c r="H125" s="535"/>
      <c r="I125" s="528"/>
    </row>
    <row r="126" spans="1:9" ht="24.75" customHeight="1" x14ac:dyDescent="0.2">
      <c r="B126" s="231" t="s">
        <v>491</v>
      </c>
      <c r="C126" s="229" t="s">
        <v>492</v>
      </c>
      <c r="D126" s="365" t="s">
        <v>175</v>
      </c>
      <c r="E126" s="332"/>
      <c r="F126" s="333"/>
      <c r="G126" s="424"/>
      <c r="H126" s="333"/>
      <c r="I126" s="230"/>
    </row>
    <row r="127" spans="1:9" ht="24.75" customHeight="1" x14ac:dyDescent="0.2">
      <c r="B127" s="231" t="s">
        <v>493</v>
      </c>
      <c r="C127" s="229" t="s">
        <v>494</v>
      </c>
      <c r="D127" s="365" t="s">
        <v>176</v>
      </c>
      <c r="E127" s="332"/>
      <c r="F127" s="333"/>
      <c r="G127" s="424"/>
      <c r="H127" s="333"/>
      <c r="I127" s="230"/>
    </row>
    <row r="128" spans="1:9" ht="20.100000000000001" customHeight="1" x14ac:dyDescent="0.2">
      <c r="B128" s="231">
        <v>435</v>
      </c>
      <c r="C128" s="229" t="s">
        <v>495</v>
      </c>
      <c r="D128" s="365" t="s">
        <v>177</v>
      </c>
      <c r="E128" s="332">
        <v>32606</v>
      </c>
      <c r="F128" s="333">
        <v>32310</v>
      </c>
      <c r="G128" s="424">
        <v>35000</v>
      </c>
      <c r="H128" s="333">
        <v>37590</v>
      </c>
      <c r="I128" s="230">
        <v>1.07</v>
      </c>
    </row>
    <row r="129" spans="1:11" ht="20.100000000000001" customHeight="1" x14ac:dyDescent="0.2">
      <c r="B129" s="231">
        <v>436</v>
      </c>
      <c r="C129" s="229" t="s">
        <v>496</v>
      </c>
      <c r="D129" s="365" t="s">
        <v>178</v>
      </c>
      <c r="E129" s="332"/>
      <c r="F129" s="333"/>
      <c r="G129" s="424"/>
      <c r="H129" s="333"/>
      <c r="I129" s="230"/>
    </row>
    <row r="130" spans="1:11" ht="20.100000000000001" customHeight="1" x14ac:dyDescent="0.2">
      <c r="B130" s="231" t="s">
        <v>497</v>
      </c>
      <c r="C130" s="229" t="s">
        <v>498</v>
      </c>
      <c r="D130" s="365" t="s">
        <v>179</v>
      </c>
      <c r="E130" s="332"/>
      <c r="F130" s="333"/>
      <c r="G130" s="424"/>
      <c r="H130" s="333"/>
      <c r="I130" s="230"/>
    </row>
    <row r="131" spans="1:11" ht="20.100000000000001" customHeight="1" x14ac:dyDescent="0.2">
      <c r="B131" s="231" t="s">
        <v>497</v>
      </c>
      <c r="C131" s="229" t="s">
        <v>499</v>
      </c>
      <c r="D131" s="365" t="s">
        <v>180</v>
      </c>
      <c r="E131" s="332">
        <v>6257</v>
      </c>
      <c r="F131" s="333">
        <v>1000</v>
      </c>
      <c r="G131" s="424">
        <v>1300</v>
      </c>
      <c r="H131" s="333">
        <v>394</v>
      </c>
      <c r="I131" s="230">
        <v>0.3</v>
      </c>
    </row>
    <row r="132" spans="1:11" ht="20.100000000000001" customHeight="1" x14ac:dyDescent="0.2">
      <c r="A132" s="222"/>
      <c r="B132" s="532" t="s">
        <v>500</v>
      </c>
      <c r="C132" s="227" t="s">
        <v>501</v>
      </c>
      <c r="D132" s="533" t="s">
        <v>181</v>
      </c>
      <c r="E132" s="529">
        <f>+E134+E135+E136</f>
        <v>35328</v>
      </c>
      <c r="F132" s="529">
        <f>+F134+F135+F136</f>
        <v>33100</v>
      </c>
      <c r="G132" s="521">
        <f>+G134+G135+G136</f>
        <v>36857</v>
      </c>
      <c r="H132" s="529">
        <f>+H134+H135+H136</f>
        <v>43435</v>
      </c>
      <c r="I132" s="525">
        <v>1.18</v>
      </c>
    </row>
    <row r="133" spans="1:11" ht="15.75" customHeight="1" x14ac:dyDescent="0.2">
      <c r="A133" s="222"/>
      <c r="B133" s="532"/>
      <c r="C133" s="228" t="s">
        <v>502</v>
      </c>
      <c r="D133" s="533"/>
      <c r="E133" s="530"/>
      <c r="F133" s="530"/>
      <c r="G133" s="522"/>
      <c r="H133" s="530"/>
      <c r="I133" s="526"/>
    </row>
    <row r="134" spans="1:11" ht="20.100000000000001" customHeight="1" x14ac:dyDescent="0.2">
      <c r="B134" s="231" t="s">
        <v>503</v>
      </c>
      <c r="C134" s="229" t="s">
        <v>504</v>
      </c>
      <c r="D134" s="365" t="s">
        <v>182</v>
      </c>
      <c r="E134" s="332">
        <v>29288</v>
      </c>
      <c r="F134" s="333">
        <v>33000</v>
      </c>
      <c r="G134" s="424">
        <v>36727</v>
      </c>
      <c r="H134" s="333">
        <v>42775</v>
      </c>
      <c r="I134" s="230">
        <v>1.1599999999999999</v>
      </c>
    </row>
    <row r="135" spans="1:11" ht="24.75" customHeight="1" x14ac:dyDescent="0.2">
      <c r="B135" s="231" t="s">
        <v>505</v>
      </c>
      <c r="C135" s="229" t="s">
        <v>506</v>
      </c>
      <c r="D135" s="365" t="s">
        <v>183</v>
      </c>
      <c r="E135" s="332">
        <v>235</v>
      </c>
      <c r="F135" s="333">
        <v>100</v>
      </c>
      <c r="G135" s="424">
        <v>130</v>
      </c>
      <c r="H135" s="333">
        <v>660</v>
      </c>
      <c r="I135" s="230">
        <v>5.08</v>
      </c>
    </row>
    <row r="136" spans="1:11" ht="20.100000000000001" customHeight="1" x14ac:dyDescent="0.2">
      <c r="B136" s="231">
        <v>481</v>
      </c>
      <c r="C136" s="229" t="s">
        <v>507</v>
      </c>
      <c r="D136" s="365" t="s">
        <v>184</v>
      </c>
      <c r="E136" s="332">
        <v>5805</v>
      </c>
      <c r="F136" s="333"/>
      <c r="G136" s="424"/>
      <c r="H136" s="333"/>
      <c r="I136" s="230"/>
    </row>
    <row r="137" spans="1:11" ht="36.75" customHeight="1" x14ac:dyDescent="0.2">
      <c r="B137" s="231">
        <v>427</v>
      </c>
      <c r="C137" s="229" t="s">
        <v>508</v>
      </c>
      <c r="D137" s="365" t="s">
        <v>185</v>
      </c>
      <c r="E137" s="332"/>
      <c r="F137" s="333"/>
      <c r="G137" s="424"/>
      <c r="H137" s="333"/>
      <c r="I137" s="230"/>
    </row>
    <row r="138" spans="1:11" ht="36.75" customHeight="1" x14ac:dyDescent="0.2">
      <c r="A138" s="222"/>
      <c r="B138" s="223" t="s">
        <v>509</v>
      </c>
      <c r="C138" s="229" t="s">
        <v>510</v>
      </c>
      <c r="D138" s="365" t="s">
        <v>186</v>
      </c>
      <c r="E138" s="332">
        <v>5755</v>
      </c>
      <c r="F138" s="333">
        <v>4000</v>
      </c>
      <c r="G138" s="424">
        <v>4000</v>
      </c>
      <c r="H138" s="333">
        <v>6155</v>
      </c>
      <c r="I138" s="230">
        <v>1.54</v>
      </c>
    </row>
    <row r="139" spans="1:11" ht="20.100000000000001" customHeight="1" x14ac:dyDescent="0.2">
      <c r="A139" s="222"/>
      <c r="B139" s="532"/>
      <c r="C139" s="225" t="s">
        <v>511</v>
      </c>
      <c r="D139" s="533" t="s">
        <v>187</v>
      </c>
      <c r="E139" s="544"/>
      <c r="F139" s="534"/>
      <c r="G139" s="536"/>
      <c r="H139" s="534"/>
      <c r="I139" s="527"/>
    </row>
    <row r="140" spans="1:11" ht="23.25" customHeight="1" x14ac:dyDescent="0.2">
      <c r="A140" s="222"/>
      <c r="B140" s="532"/>
      <c r="C140" s="226" t="s">
        <v>512</v>
      </c>
      <c r="D140" s="533"/>
      <c r="E140" s="545"/>
      <c r="F140" s="535"/>
      <c r="G140" s="537"/>
      <c r="H140" s="535"/>
      <c r="I140" s="528"/>
    </row>
    <row r="141" spans="1:11" ht="20.100000000000001" customHeight="1" x14ac:dyDescent="0.2">
      <c r="A141" s="222"/>
      <c r="B141" s="532"/>
      <c r="C141" s="225" t="s">
        <v>513</v>
      </c>
      <c r="D141" s="533" t="s">
        <v>188</v>
      </c>
      <c r="E141" s="534">
        <f>+E77+E92+E109+E110+E111-E139</f>
        <v>1047171</v>
      </c>
      <c r="F141" s="534">
        <f>+F77+F92+F109+F110+F111-F139</f>
        <v>1042900</v>
      </c>
      <c r="G141" s="536">
        <f>+G77+G92+G109+G110+G111-G139</f>
        <v>1050800</v>
      </c>
      <c r="H141" s="534">
        <f>+H77+H92+H109+H110+H111-H139</f>
        <v>1084198</v>
      </c>
      <c r="I141" s="527">
        <v>1.03</v>
      </c>
      <c r="J141" s="233"/>
      <c r="K141" s="208"/>
    </row>
    <row r="142" spans="1:11" ht="14.25" customHeight="1" x14ac:dyDescent="0.2">
      <c r="A142" s="222"/>
      <c r="B142" s="532"/>
      <c r="C142" s="226" t="s">
        <v>514</v>
      </c>
      <c r="D142" s="533"/>
      <c r="E142" s="535"/>
      <c r="F142" s="535"/>
      <c r="G142" s="537"/>
      <c r="H142" s="535"/>
      <c r="I142" s="528"/>
    </row>
    <row r="143" spans="1:11" ht="20.100000000000001" customHeight="1" thickBot="1" x14ac:dyDescent="0.25">
      <c r="A143" s="222"/>
      <c r="B143" s="234">
        <v>89</v>
      </c>
      <c r="C143" s="235" t="s">
        <v>515</v>
      </c>
      <c r="D143" s="364" t="s">
        <v>189</v>
      </c>
      <c r="E143" s="334">
        <v>482100</v>
      </c>
      <c r="F143" s="335">
        <v>500000</v>
      </c>
      <c r="G143" s="425">
        <v>490000</v>
      </c>
      <c r="H143" s="335">
        <v>491116</v>
      </c>
      <c r="I143" s="236">
        <v>1</v>
      </c>
    </row>
    <row r="145" spans="2:2" x14ac:dyDescent="0.2">
      <c r="B145" s="206" t="s">
        <v>574</v>
      </c>
    </row>
  </sheetData>
  <mergeCells count="134"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</mergeCells>
  <pageMargins left="0.11811023622047245" right="0.11811023622047245" top="0.74803149606299213" bottom="0.74803149606299213" header="0.31496062992125984" footer="0.31496062992125984"/>
  <pageSetup paperSize="9" scale="60" orientation="portrait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3"/>
  <sheetViews>
    <sheetView showGridLines="0" topLeftCell="B38" workbookViewId="0">
      <selection activeCell="H68" sqref="H68"/>
    </sheetView>
  </sheetViews>
  <sheetFormatPr defaultRowHeight="15.75" x14ac:dyDescent="0.25"/>
  <cols>
    <col min="1" max="1" width="1.85546875" style="13" customWidth="1"/>
    <col min="2" max="2" width="59.5703125" style="13" customWidth="1"/>
    <col min="3" max="3" width="12.5703125" style="13" customWidth="1"/>
    <col min="4" max="7" width="17.85546875" style="13" customWidth="1"/>
    <col min="8" max="8" width="16.5703125" style="206" customWidth="1"/>
    <col min="9" max="259" width="9.140625" style="13"/>
    <col min="260" max="260" width="3.42578125" style="13" customWidth="1"/>
    <col min="261" max="261" width="59.5703125" style="13" customWidth="1"/>
    <col min="262" max="262" width="12.5703125" style="13" customWidth="1"/>
    <col min="263" max="264" width="17.85546875" style="13" customWidth="1"/>
    <col min="265" max="515" width="9.140625" style="13"/>
    <col min="516" max="516" width="3.42578125" style="13" customWidth="1"/>
    <col min="517" max="517" width="59.5703125" style="13" customWidth="1"/>
    <col min="518" max="518" width="12.5703125" style="13" customWidth="1"/>
    <col min="519" max="520" width="17.85546875" style="13" customWidth="1"/>
    <col min="521" max="771" width="9.140625" style="13"/>
    <col min="772" max="772" width="3.42578125" style="13" customWidth="1"/>
    <col min="773" max="773" width="59.5703125" style="13" customWidth="1"/>
    <col min="774" max="774" width="12.5703125" style="13" customWidth="1"/>
    <col min="775" max="776" width="17.85546875" style="13" customWidth="1"/>
    <col min="777" max="1027" width="9.140625" style="13"/>
    <col min="1028" max="1028" width="3.42578125" style="13" customWidth="1"/>
    <col min="1029" max="1029" width="59.5703125" style="13" customWidth="1"/>
    <col min="1030" max="1030" width="12.5703125" style="13" customWidth="1"/>
    <col min="1031" max="1032" width="17.85546875" style="13" customWidth="1"/>
    <col min="1033" max="1283" width="9.140625" style="13"/>
    <col min="1284" max="1284" width="3.42578125" style="13" customWidth="1"/>
    <col min="1285" max="1285" width="59.5703125" style="13" customWidth="1"/>
    <col min="1286" max="1286" width="12.5703125" style="13" customWidth="1"/>
    <col min="1287" max="1288" width="17.85546875" style="13" customWidth="1"/>
    <col min="1289" max="1539" width="9.140625" style="13"/>
    <col min="1540" max="1540" width="3.42578125" style="13" customWidth="1"/>
    <col min="1541" max="1541" width="59.5703125" style="13" customWidth="1"/>
    <col min="1542" max="1542" width="12.5703125" style="13" customWidth="1"/>
    <col min="1543" max="1544" width="17.85546875" style="13" customWidth="1"/>
    <col min="1545" max="1795" width="9.140625" style="13"/>
    <col min="1796" max="1796" width="3.42578125" style="13" customWidth="1"/>
    <col min="1797" max="1797" width="59.5703125" style="13" customWidth="1"/>
    <col min="1798" max="1798" width="12.5703125" style="13" customWidth="1"/>
    <col min="1799" max="1800" width="17.85546875" style="13" customWidth="1"/>
    <col min="1801" max="2051" width="9.140625" style="13"/>
    <col min="2052" max="2052" width="3.42578125" style="13" customWidth="1"/>
    <col min="2053" max="2053" width="59.5703125" style="13" customWidth="1"/>
    <col min="2054" max="2054" width="12.5703125" style="13" customWidth="1"/>
    <col min="2055" max="2056" width="17.85546875" style="13" customWidth="1"/>
    <col min="2057" max="2307" width="9.140625" style="13"/>
    <col min="2308" max="2308" width="3.42578125" style="13" customWidth="1"/>
    <col min="2309" max="2309" width="59.5703125" style="13" customWidth="1"/>
    <col min="2310" max="2310" width="12.5703125" style="13" customWidth="1"/>
    <col min="2311" max="2312" width="17.85546875" style="13" customWidth="1"/>
    <col min="2313" max="2563" width="9.140625" style="13"/>
    <col min="2564" max="2564" width="3.42578125" style="13" customWidth="1"/>
    <col min="2565" max="2565" width="59.5703125" style="13" customWidth="1"/>
    <col min="2566" max="2566" width="12.5703125" style="13" customWidth="1"/>
    <col min="2567" max="2568" width="17.85546875" style="13" customWidth="1"/>
    <col min="2569" max="2819" width="9.140625" style="13"/>
    <col min="2820" max="2820" width="3.42578125" style="13" customWidth="1"/>
    <col min="2821" max="2821" width="59.5703125" style="13" customWidth="1"/>
    <col min="2822" max="2822" width="12.5703125" style="13" customWidth="1"/>
    <col min="2823" max="2824" width="17.85546875" style="13" customWidth="1"/>
    <col min="2825" max="3075" width="9.140625" style="13"/>
    <col min="3076" max="3076" width="3.42578125" style="13" customWidth="1"/>
    <col min="3077" max="3077" width="59.5703125" style="13" customWidth="1"/>
    <col min="3078" max="3078" width="12.5703125" style="13" customWidth="1"/>
    <col min="3079" max="3080" width="17.85546875" style="13" customWidth="1"/>
    <col min="3081" max="3331" width="9.140625" style="13"/>
    <col min="3332" max="3332" width="3.42578125" style="13" customWidth="1"/>
    <col min="3333" max="3333" width="59.5703125" style="13" customWidth="1"/>
    <col min="3334" max="3334" width="12.5703125" style="13" customWidth="1"/>
    <col min="3335" max="3336" width="17.85546875" style="13" customWidth="1"/>
    <col min="3337" max="3587" width="9.140625" style="13"/>
    <col min="3588" max="3588" width="3.42578125" style="13" customWidth="1"/>
    <col min="3589" max="3589" width="59.5703125" style="13" customWidth="1"/>
    <col min="3590" max="3590" width="12.5703125" style="13" customWidth="1"/>
    <col min="3591" max="3592" width="17.85546875" style="13" customWidth="1"/>
    <col min="3593" max="3843" width="9.140625" style="13"/>
    <col min="3844" max="3844" width="3.42578125" style="13" customWidth="1"/>
    <col min="3845" max="3845" width="59.5703125" style="13" customWidth="1"/>
    <col min="3846" max="3846" width="12.5703125" style="13" customWidth="1"/>
    <col min="3847" max="3848" width="17.85546875" style="13" customWidth="1"/>
    <col min="3849" max="4099" width="9.140625" style="13"/>
    <col min="4100" max="4100" width="3.42578125" style="13" customWidth="1"/>
    <col min="4101" max="4101" width="59.5703125" style="13" customWidth="1"/>
    <col min="4102" max="4102" width="12.5703125" style="13" customWidth="1"/>
    <col min="4103" max="4104" width="17.85546875" style="13" customWidth="1"/>
    <col min="4105" max="4355" width="9.140625" style="13"/>
    <col min="4356" max="4356" width="3.42578125" style="13" customWidth="1"/>
    <col min="4357" max="4357" width="59.5703125" style="13" customWidth="1"/>
    <col min="4358" max="4358" width="12.5703125" style="13" customWidth="1"/>
    <col min="4359" max="4360" width="17.85546875" style="13" customWidth="1"/>
    <col min="4361" max="4611" width="9.140625" style="13"/>
    <col min="4612" max="4612" width="3.42578125" style="13" customWidth="1"/>
    <col min="4613" max="4613" width="59.5703125" style="13" customWidth="1"/>
    <col min="4614" max="4614" width="12.5703125" style="13" customWidth="1"/>
    <col min="4615" max="4616" width="17.85546875" style="13" customWidth="1"/>
    <col min="4617" max="4867" width="9.140625" style="13"/>
    <col min="4868" max="4868" width="3.42578125" style="13" customWidth="1"/>
    <col min="4869" max="4869" width="59.5703125" style="13" customWidth="1"/>
    <col min="4870" max="4870" width="12.5703125" style="13" customWidth="1"/>
    <col min="4871" max="4872" width="17.85546875" style="13" customWidth="1"/>
    <col min="4873" max="5123" width="9.140625" style="13"/>
    <col min="5124" max="5124" width="3.42578125" style="13" customWidth="1"/>
    <col min="5125" max="5125" width="59.5703125" style="13" customWidth="1"/>
    <col min="5126" max="5126" width="12.5703125" style="13" customWidth="1"/>
    <col min="5127" max="5128" width="17.85546875" style="13" customWidth="1"/>
    <col min="5129" max="5379" width="9.140625" style="13"/>
    <col min="5380" max="5380" width="3.42578125" style="13" customWidth="1"/>
    <col min="5381" max="5381" width="59.5703125" style="13" customWidth="1"/>
    <col min="5382" max="5382" width="12.5703125" style="13" customWidth="1"/>
    <col min="5383" max="5384" width="17.85546875" style="13" customWidth="1"/>
    <col min="5385" max="5635" width="9.140625" style="13"/>
    <col min="5636" max="5636" width="3.42578125" style="13" customWidth="1"/>
    <col min="5637" max="5637" width="59.5703125" style="13" customWidth="1"/>
    <col min="5638" max="5638" width="12.5703125" style="13" customWidth="1"/>
    <col min="5639" max="5640" width="17.85546875" style="13" customWidth="1"/>
    <col min="5641" max="5891" width="9.140625" style="13"/>
    <col min="5892" max="5892" width="3.42578125" style="13" customWidth="1"/>
    <col min="5893" max="5893" width="59.5703125" style="13" customWidth="1"/>
    <col min="5894" max="5894" width="12.5703125" style="13" customWidth="1"/>
    <col min="5895" max="5896" width="17.85546875" style="13" customWidth="1"/>
    <col min="5897" max="6147" width="9.140625" style="13"/>
    <col min="6148" max="6148" width="3.42578125" style="13" customWidth="1"/>
    <col min="6149" max="6149" width="59.5703125" style="13" customWidth="1"/>
    <col min="6150" max="6150" width="12.5703125" style="13" customWidth="1"/>
    <col min="6151" max="6152" width="17.85546875" style="13" customWidth="1"/>
    <col min="6153" max="6403" width="9.140625" style="13"/>
    <col min="6404" max="6404" width="3.42578125" style="13" customWidth="1"/>
    <col min="6405" max="6405" width="59.5703125" style="13" customWidth="1"/>
    <col min="6406" max="6406" width="12.5703125" style="13" customWidth="1"/>
    <col min="6407" max="6408" width="17.85546875" style="13" customWidth="1"/>
    <col min="6409" max="6659" width="9.140625" style="13"/>
    <col min="6660" max="6660" width="3.42578125" style="13" customWidth="1"/>
    <col min="6661" max="6661" width="59.5703125" style="13" customWidth="1"/>
    <col min="6662" max="6662" width="12.5703125" style="13" customWidth="1"/>
    <col min="6663" max="6664" width="17.85546875" style="13" customWidth="1"/>
    <col min="6665" max="6915" width="9.140625" style="13"/>
    <col min="6916" max="6916" width="3.42578125" style="13" customWidth="1"/>
    <col min="6917" max="6917" width="59.5703125" style="13" customWidth="1"/>
    <col min="6918" max="6918" width="12.5703125" style="13" customWidth="1"/>
    <col min="6919" max="6920" width="17.85546875" style="13" customWidth="1"/>
    <col min="6921" max="7171" width="9.140625" style="13"/>
    <col min="7172" max="7172" width="3.42578125" style="13" customWidth="1"/>
    <col min="7173" max="7173" width="59.5703125" style="13" customWidth="1"/>
    <col min="7174" max="7174" width="12.5703125" style="13" customWidth="1"/>
    <col min="7175" max="7176" width="17.85546875" style="13" customWidth="1"/>
    <col min="7177" max="7427" width="9.140625" style="13"/>
    <col min="7428" max="7428" width="3.42578125" style="13" customWidth="1"/>
    <col min="7429" max="7429" width="59.5703125" style="13" customWidth="1"/>
    <col min="7430" max="7430" width="12.5703125" style="13" customWidth="1"/>
    <col min="7431" max="7432" width="17.85546875" style="13" customWidth="1"/>
    <col min="7433" max="7683" width="9.140625" style="13"/>
    <col min="7684" max="7684" width="3.42578125" style="13" customWidth="1"/>
    <col min="7685" max="7685" width="59.5703125" style="13" customWidth="1"/>
    <col min="7686" max="7686" width="12.5703125" style="13" customWidth="1"/>
    <col min="7687" max="7688" width="17.85546875" style="13" customWidth="1"/>
    <col min="7689" max="7939" width="9.140625" style="13"/>
    <col min="7940" max="7940" width="3.42578125" style="13" customWidth="1"/>
    <col min="7941" max="7941" width="59.5703125" style="13" customWidth="1"/>
    <col min="7942" max="7942" width="12.5703125" style="13" customWidth="1"/>
    <col min="7943" max="7944" width="17.85546875" style="13" customWidth="1"/>
    <col min="7945" max="8195" width="9.140625" style="13"/>
    <col min="8196" max="8196" width="3.42578125" style="13" customWidth="1"/>
    <col min="8197" max="8197" width="59.5703125" style="13" customWidth="1"/>
    <col min="8198" max="8198" width="12.5703125" style="13" customWidth="1"/>
    <col min="8199" max="8200" width="17.85546875" style="13" customWidth="1"/>
    <col min="8201" max="8451" width="9.140625" style="13"/>
    <col min="8452" max="8452" width="3.42578125" style="13" customWidth="1"/>
    <col min="8453" max="8453" width="59.5703125" style="13" customWidth="1"/>
    <col min="8454" max="8454" width="12.5703125" style="13" customWidth="1"/>
    <col min="8455" max="8456" width="17.85546875" style="13" customWidth="1"/>
    <col min="8457" max="8707" width="9.140625" style="13"/>
    <col min="8708" max="8708" width="3.42578125" style="13" customWidth="1"/>
    <col min="8709" max="8709" width="59.5703125" style="13" customWidth="1"/>
    <col min="8710" max="8710" width="12.5703125" style="13" customWidth="1"/>
    <col min="8711" max="8712" width="17.85546875" style="13" customWidth="1"/>
    <col min="8713" max="8963" width="9.140625" style="13"/>
    <col min="8964" max="8964" width="3.42578125" style="13" customWidth="1"/>
    <col min="8965" max="8965" width="59.5703125" style="13" customWidth="1"/>
    <col min="8966" max="8966" width="12.5703125" style="13" customWidth="1"/>
    <col min="8967" max="8968" width="17.85546875" style="13" customWidth="1"/>
    <col min="8969" max="9219" width="9.140625" style="13"/>
    <col min="9220" max="9220" width="3.42578125" style="13" customWidth="1"/>
    <col min="9221" max="9221" width="59.5703125" style="13" customWidth="1"/>
    <col min="9222" max="9222" width="12.5703125" style="13" customWidth="1"/>
    <col min="9223" max="9224" width="17.85546875" style="13" customWidth="1"/>
    <col min="9225" max="9475" width="9.140625" style="13"/>
    <col min="9476" max="9476" width="3.42578125" style="13" customWidth="1"/>
    <col min="9477" max="9477" width="59.5703125" style="13" customWidth="1"/>
    <col min="9478" max="9478" width="12.5703125" style="13" customWidth="1"/>
    <col min="9479" max="9480" width="17.85546875" style="13" customWidth="1"/>
    <col min="9481" max="9731" width="9.140625" style="13"/>
    <col min="9732" max="9732" width="3.42578125" style="13" customWidth="1"/>
    <col min="9733" max="9733" width="59.5703125" style="13" customWidth="1"/>
    <col min="9734" max="9734" width="12.5703125" style="13" customWidth="1"/>
    <col min="9735" max="9736" width="17.85546875" style="13" customWidth="1"/>
    <col min="9737" max="9987" width="9.140625" style="13"/>
    <col min="9988" max="9988" width="3.42578125" style="13" customWidth="1"/>
    <col min="9989" max="9989" width="59.5703125" style="13" customWidth="1"/>
    <col min="9990" max="9990" width="12.5703125" style="13" customWidth="1"/>
    <col min="9991" max="9992" width="17.85546875" style="13" customWidth="1"/>
    <col min="9993" max="10243" width="9.140625" style="13"/>
    <col min="10244" max="10244" width="3.42578125" style="13" customWidth="1"/>
    <col min="10245" max="10245" width="59.5703125" style="13" customWidth="1"/>
    <col min="10246" max="10246" width="12.5703125" style="13" customWidth="1"/>
    <col min="10247" max="10248" width="17.85546875" style="13" customWidth="1"/>
    <col min="10249" max="10499" width="9.140625" style="13"/>
    <col min="10500" max="10500" width="3.42578125" style="13" customWidth="1"/>
    <col min="10501" max="10501" width="59.5703125" style="13" customWidth="1"/>
    <col min="10502" max="10502" width="12.5703125" style="13" customWidth="1"/>
    <col min="10503" max="10504" width="17.85546875" style="13" customWidth="1"/>
    <col min="10505" max="10755" width="9.140625" style="13"/>
    <col min="10756" max="10756" width="3.42578125" style="13" customWidth="1"/>
    <col min="10757" max="10757" width="59.5703125" style="13" customWidth="1"/>
    <col min="10758" max="10758" width="12.5703125" style="13" customWidth="1"/>
    <col min="10759" max="10760" width="17.85546875" style="13" customWidth="1"/>
    <col min="10761" max="11011" width="9.140625" style="13"/>
    <col min="11012" max="11012" width="3.42578125" style="13" customWidth="1"/>
    <col min="11013" max="11013" width="59.5703125" style="13" customWidth="1"/>
    <col min="11014" max="11014" width="12.5703125" style="13" customWidth="1"/>
    <col min="11015" max="11016" width="17.85546875" style="13" customWidth="1"/>
    <col min="11017" max="11267" width="9.140625" style="13"/>
    <col min="11268" max="11268" width="3.42578125" style="13" customWidth="1"/>
    <col min="11269" max="11269" width="59.5703125" style="13" customWidth="1"/>
    <col min="11270" max="11270" width="12.5703125" style="13" customWidth="1"/>
    <col min="11271" max="11272" width="17.85546875" style="13" customWidth="1"/>
    <col min="11273" max="11523" width="9.140625" style="13"/>
    <col min="11524" max="11524" width="3.42578125" style="13" customWidth="1"/>
    <col min="11525" max="11525" width="59.5703125" style="13" customWidth="1"/>
    <col min="11526" max="11526" width="12.5703125" style="13" customWidth="1"/>
    <col min="11527" max="11528" width="17.85546875" style="13" customWidth="1"/>
    <col min="11529" max="11779" width="9.140625" style="13"/>
    <col min="11780" max="11780" width="3.42578125" style="13" customWidth="1"/>
    <col min="11781" max="11781" width="59.5703125" style="13" customWidth="1"/>
    <col min="11782" max="11782" width="12.5703125" style="13" customWidth="1"/>
    <col min="11783" max="11784" width="17.85546875" style="13" customWidth="1"/>
    <col min="11785" max="12035" width="9.140625" style="13"/>
    <col min="12036" max="12036" width="3.42578125" style="13" customWidth="1"/>
    <col min="12037" max="12037" width="59.5703125" style="13" customWidth="1"/>
    <col min="12038" max="12038" width="12.5703125" style="13" customWidth="1"/>
    <col min="12039" max="12040" width="17.85546875" style="13" customWidth="1"/>
    <col min="12041" max="12291" width="9.140625" style="13"/>
    <col min="12292" max="12292" width="3.42578125" style="13" customWidth="1"/>
    <col min="12293" max="12293" width="59.5703125" style="13" customWidth="1"/>
    <col min="12294" max="12294" width="12.5703125" style="13" customWidth="1"/>
    <col min="12295" max="12296" width="17.85546875" style="13" customWidth="1"/>
    <col min="12297" max="12547" width="9.140625" style="13"/>
    <col min="12548" max="12548" width="3.42578125" style="13" customWidth="1"/>
    <col min="12549" max="12549" width="59.5703125" style="13" customWidth="1"/>
    <col min="12550" max="12550" width="12.5703125" style="13" customWidth="1"/>
    <col min="12551" max="12552" width="17.85546875" style="13" customWidth="1"/>
    <col min="12553" max="12803" width="9.140625" style="13"/>
    <col min="12804" max="12804" width="3.42578125" style="13" customWidth="1"/>
    <col min="12805" max="12805" width="59.5703125" style="13" customWidth="1"/>
    <col min="12806" max="12806" width="12.5703125" style="13" customWidth="1"/>
    <col min="12807" max="12808" width="17.85546875" style="13" customWidth="1"/>
    <col min="12809" max="13059" width="9.140625" style="13"/>
    <col min="13060" max="13060" width="3.42578125" style="13" customWidth="1"/>
    <col min="13061" max="13061" width="59.5703125" style="13" customWidth="1"/>
    <col min="13062" max="13062" width="12.5703125" style="13" customWidth="1"/>
    <col min="13063" max="13064" width="17.85546875" style="13" customWidth="1"/>
    <col min="13065" max="13315" width="9.140625" style="13"/>
    <col min="13316" max="13316" width="3.42578125" style="13" customWidth="1"/>
    <col min="13317" max="13317" width="59.5703125" style="13" customWidth="1"/>
    <col min="13318" max="13318" width="12.5703125" style="13" customWidth="1"/>
    <col min="13319" max="13320" width="17.85546875" style="13" customWidth="1"/>
    <col min="13321" max="13571" width="9.140625" style="13"/>
    <col min="13572" max="13572" width="3.42578125" style="13" customWidth="1"/>
    <col min="13573" max="13573" width="59.5703125" style="13" customWidth="1"/>
    <col min="13574" max="13574" width="12.5703125" style="13" customWidth="1"/>
    <col min="13575" max="13576" width="17.85546875" style="13" customWidth="1"/>
    <col min="13577" max="13827" width="9.140625" style="13"/>
    <col min="13828" max="13828" width="3.42578125" style="13" customWidth="1"/>
    <col min="13829" max="13829" width="59.5703125" style="13" customWidth="1"/>
    <col min="13830" max="13830" width="12.5703125" style="13" customWidth="1"/>
    <col min="13831" max="13832" width="17.85546875" style="13" customWidth="1"/>
    <col min="13833" max="14083" width="9.140625" style="13"/>
    <col min="14084" max="14084" width="3.42578125" style="13" customWidth="1"/>
    <col min="14085" max="14085" width="59.5703125" style="13" customWidth="1"/>
    <col min="14086" max="14086" width="12.5703125" style="13" customWidth="1"/>
    <col min="14087" max="14088" width="17.85546875" style="13" customWidth="1"/>
    <col min="14089" max="14339" width="9.140625" style="13"/>
    <col min="14340" max="14340" width="3.42578125" style="13" customWidth="1"/>
    <col min="14341" max="14341" width="59.5703125" style="13" customWidth="1"/>
    <col min="14342" max="14342" width="12.5703125" style="13" customWidth="1"/>
    <col min="14343" max="14344" width="17.85546875" style="13" customWidth="1"/>
    <col min="14345" max="14595" width="9.140625" style="13"/>
    <col min="14596" max="14596" width="3.42578125" style="13" customWidth="1"/>
    <col min="14597" max="14597" width="59.5703125" style="13" customWidth="1"/>
    <col min="14598" max="14598" width="12.5703125" style="13" customWidth="1"/>
    <col min="14599" max="14600" width="17.85546875" style="13" customWidth="1"/>
    <col min="14601" max="14851" width="9.140625" style="13"/>
    <col min="14852" max="14852" width="3.42578125" style="13" customWidth="1"/>
    <col min="14853" max="14853" width="59.5703125" style="13" customWidth="1"/>
    <col min="14854" max="14854" width="12.5703125" style="13" customWidth="1"/>
    <col min="14855" max="14856" width="17.85546875" style="13" customWidth="1"/>
    <col min="14857" max="15107" width="9.140625" style="13"/>
    <col min="15108" max="15108" width="3.42578125" style="13" customWidth="1"/>
    <col min="15109" max="15109" width="59.5703125" style="13" customWidth="1"/>
    <col min="15110" max="15110" width="12.5703125" style="13" customWidth="1"/>
    <col min="15111" max="15112" width="17.85546875" style="13" customWidth="1"/>
    <col min="15113" max="15363" width="9.140625" style="13"/>
    <col min="15364" max="15364" width="3.42578125" style="13" customWidth="1"/>
    <col min="15365" max="15365" width="59.5703125" style="13" customWidth="1"/>
    <col min="15366" max="15366" width="12.5703125" style="13" customWidth="1"/>
    <col min="15367" max="15368" width="17.85546875" style="13" customWidth="1"/>
    <col min="15369" max="15619" width="9.140625" style="13"/>
    <col min="15620" max="15620" width="3.42578125" style="13" customWidth="1"/>
    <col min="15621" max="15621" width="59.5703125" style="13" customWidth="1"/>
    <col min="15622" max="15622" width="12.5703125" style="13" customWidth="1"/>
    <col min="15623" max="15624" width="17.85546875" style="13" customWidth="1"/>
    <col min="15625" max="15875" width="9.140625" style="13"/>
    <col min="15876" max="15876" width="3.42578125" style="13" customWidth="1"/>
    <col min="15877" max="15877" width="59.5703125" style="13" customWidth="1"/>
    <col min="15878" max="15878" width="12.5703125" style="13" customWidth="1"/>
    <col min="15879" max="15880" width="17.85546875" style="13" customWidth="1"/>
    <col min="15881" max="16131" width="9.140625" style="13"/>
    <col min="16132" max="16132" width="3.42578125" style="13" customWidth="1"/>
    <col min="16133" max="16133" width="59.5703125" style="13" customWidth="1"/>
    <col min="16134" max="16134" width="12.5703125" style="13" customWidth="1"/>
    <col min="16135" max="16136" width="17.85546875" style="13" customWidth="1"/>
    <col min="16137" max="16384" width="9.140625" style="13"/>
  </cols>
  <sheetData>
    <row r="1" spans="1:8" x14ac:dyDescent="0.25">
      <c r="E1" s="237"/>
      <c r="G1" s="237"/>
      <c r="H1" s="218" t="s">
        <v>572</v>
      </c>
    </row>
    <row r="2" spans="1:8" ht="21.75" customHeight="1" x14ac:dyDescent="0.25">
      <c r="B2" s="546" t="s">
        <v>66</v>
      </c>
      <c r="C2" s="546"/>
      <c r="D2" s="546"/>
      <c r="E2" s="546"/>
      <c r="F2" s="546"/>
      <c r="G2" s="546"/>
      <c r="H2" s="546"/>
    </row>
    <row r="3" spans="1:8" ht="14.25" customHeight="1" x14ac:dyDescent="0.25">
      <c r="B3" s="547" t="s">
        <v>831</v>
      </c>
      <c r="C3" s="547"/>
      <c r="D3" s="547"/>
      <c r="E3" s="547"/>
      <c r="F3" s="547"/>
      <c r="G3" s="547"/>
      <c r="H3" s="547"/>
    </row>
    <row r="4" spans="1:8" ht="14.25" customHeight="1" thickBot="1" x14ac:dyDescent="0.3">
      <c r="B4" s="205"/>
      <c r="C4" s="205"/>
      <c r="D4" s="205"/>
      <c r="E4" s="205"/>
      <c r="F4" s="205"/>
      <c r="G4" s="205"/>
      <c r="H4" s="207" t="s">
        <v>126</v>
      </c>
    </row>
    <row r="5" spans="1:8" ht="24.75" customHeight="1" thickBot="1" x14ac:dyDescent="0.3">
      <c r="B5" s="554" t="s">
        <v>516</v>
      </c>
      <c r="C5" s="497" t="s">
        <v>82</v>
      </c>
      <c r="D5" s="558" t="s">
        <v>796</v>
      </c>
      <c r="E5" s="509" t="s">
        <v>797</v>
      </c>
      <c r="F5" s="511" t="s">
        <v>830</v>
      </c>
      <c r="G5" s="512"/>
      <c r="H5" s="509" t="s">
        <v>832</v>
      </c>
    </row>
    <row r="6" spans="1:8" ht="25.5" customHeight="1" x14ac:dyDescent="0.25">
      <c r="A6" s="16"/>
      <c r="B6" s="555"/>
      <c r="C6" s="498"/>
      <c r="D6" s="498"/>
      <c r="E6" s="559"/>
      <c r="F6" s="264" t="s">
        <v>0</v>
      </c>
      <c r="G6" s="253" t="s">
        <v>564</v>
      </c>
      <c r="H6" s="510"/>
    </row>
    <row r="7" spans="1:8" ht="16.5" thickBot="1" x14ac:dyDescent="0.3">
      <c r="A7" s="83"/>
      <c r="B7" s="238">
        <v>1</v>
      </c>
      <c r="C7" s="239">
        <v>2</v>
      </c>
      <c r="D7" s="240"/>
      <c r="E7" s="265"/>
      <c r="F7" s="240">
        <v>3</v>
      </c>
      <c r="G7" s="241">
        <v>4</v>
      </c>
      <c r="H7" s="217">
        <v>8</v>
      </c>
    </row>
    <row r="8" spans="1:8" s="57" customFormat="1" ht="20.100000000000001" customHeight="1" x14ac:dyDescent="0.25">
      <c r="A8" s="242"/>
      <c r="B8" s="243" t="s">
        <v>517</v>
      </c>
      <c r="C8" s="244"/>
      <c r="D8" s="255"/>
      <c r="E8" s="256"/>
      <c r="F8" s="426"/>
      <c r="G8" s="256"/>
      <c r="H8" s="261"/>
    </row>
    <row r="9" spans="1:8" s="57" customFormat="1" ht="20.100000000000001" customHeight="1" x14ac:dyDescent="0.25">
      <c r="A9" s="242"/>
      <c r="B9" s="245" t="s">
        <v>518</v>
      </c>
      <c r="C9" s="246">
        <v>3001</v>
      </c>
      <c r="D9" s="258">
        <f>+D10+D11+D12+D13</f>
        <v>754064</v>
      </c>
      <c r="E9" s="258">
        <f>+E10+E11+E12+E13</f>
        <v>820000</v>
      </c>
      <c r="F9" s="427">
        <f>+F10+F11+F12+F13</f>
        <v>455000</v>
      </c>
      <c r="G9" s="258">
        <f>+G10+G11+G12+G13</f>
        <v>380547</v>
      </c>
      <c r="H9" s="262">
        <v>0.83620000000000005</v>
      </c>
    </row>
    <row r="10" spans="1:8" s="57" customFormat="1" ht="20.100000000000001" customHeight="1" x14ac:dyDescent="0.25">
      <c r="A10" s="242"/>
      <c r="B10" s="247" t="s">
        <v>519</v>
      </c>
      <c r="C10" s="248">
        <v>3002</v>
      </c>
      <c r="D10" s="259">
        <v>732072</v>
      </c>
      <c r="E10" s="260">
        <v>800000</v>
      </c>
      <c r="F10" s="426">
        <v>445000</v>
      </c>
      <c r="G10" s="260">
        <v>371587</v>
      </c>
      <c r="H10" s="263">
        <v>0.83</v>
      </c>
    </row>
    <row r="11" spans="1:8" s="57" customFormat="1" ht="20.100000000000001" customHeight="1" x14ac:dyDescent="0.25">
      <c r="A11" s="242"/>
      <c r="B11" s="247" t="s">
        <v>520</v>
      </c>
      <c r="C11" s="248">
        <v>3003</v>
      </c>
      <c r="D11" s="259"/>
      <c r="E11" s="260"/>
      <c r="F11" s="426"/>
      <c r="G11" s="260"/>
      <c r="H11" s="263"/>
    </row>
    <row r="12" spans="1:8" s="57" customFormat="1" ht="20.100000000000001" customHeight="1" x14ac:dyDescent="0.25">
      <c r="A12" s="242"/>
      <c r="B12" s="247" t="s">
        <v>521</v>
      </c>
      <c r="C12" s="248">
        <v>3004</v>
      </c>
      <c r="D12" s="259">
        <v>7547</v>
      </c>
      <c r="E12" s="260">
        <v>10000</v>
      </c>
      <c r="F12" s="426">
        <v>5000</v>
      </c>
      <c r="G12" s="260">
        <v>3751</v>
      </c>
      <c r="H12" s="263">
        <v>0.75</v>
      </c>
    </row>
    <row r="13" spans="1:8" s="57" customFormat="1" ht="20.100000000000001" customHeight="1" x14ac:dyDescent="0.25">
      <c r="A13" s="242"/>
      <c r="B13" s="247" t="s">
        <v>522</v>
      </c>
      <c r="C13" s="248">
        <v>3005</v>
      </c>
      <c r="D13" s="259">
        <v>14445</v>
      </c>
      <c r="E13" s="477">
        <v>10000</v>
      </c>
      <c r="F13" s="478">
        <v>5000</v>
      </c>
      <c r="G13" s="260">
        <v>5209</v>
      </c>
      <c r="H13" s="263">
        <v>1.04</v>
      </c>
    </row>
    <row r="14" spans="1:8" s="57" customFormat="1" ht="20.100000000000001" customHeight="1" x14ac:dyDescent="0.25">
      <c r="A14" s="242"/>
      <c r="B14" s="245" t="s">
        <v>523</v>
      </c>
      <c r="C14" s="246">
        <v>3006</v>
      </c>
      <c r="D14" s="258">
        <f>+D15+D16+D17+D18+D19+D20+D21+D22</f>
        <v>673348</v>
      </c>
      <c r="E14" s="258">
        <f>+E15+E16+E17+E18+E19+E20+E21+E22</f>
        <v>758495</v>
      </c>
      <c r="F14" s="429">
        <f>+F15+F16+F17+F18+F19+F20+F21+F22</f>
        <v>400090</v>
      </c>
      <c r="G14" s="258">
        <f>+G15+G16+G17+G18+G19+G20+G21+G22</f>
        <v>318144</v>
      </c>
      <c r="H14" s="262">
        <v>0.8</v>
      </c>
    </row>
    <row r="15" spans="1:8" s="57" customFormat="1" ht="20.100000000000001" customHeight="1" x14ac:dyDescent="0.25">
      <c r="A15" s="242"/>
      <c r="B15" s="247" t="s">
        <v>524</v>
      </c>
      <c r="C15" s="248">
        <v>3007</v>
      </c>
      <c r="D15" s="259">
        <v>375484</v>
      </c>
      <c r="E15" s="260">
        <v>340341</v>
      </c>
      <c r="F15" s="426">
        <v>190131</v>
      </c>
      <c r="G15" s="260">
        <v>164625</v>
      </c>
      <c r="H15" s="263">
        <v>0.87</v>
      </c>
    </row>
    <row r="16" spans="1:8" s="57" customFormat="1" ht="20.100000000000001" customHeight="1" x14ac:dyDescent="0.25">
      <c r="A16" s="242"/>
      <c r="B16" s="247" t="s">
        <v>525</v>
      </c>
      <c r="C16" s="248">
        <v>3008</v>
      </c>
      <c r="D16" s="259"/>
      <c r="E16" s="260"/>
      <c r="F16" s="426"/>
      <c r="G16" s="260"/>
      <c r="H16" s="263"/>
    </row>
    <row r="17" spans="1:8" s="57" customFormat="1" ht="20.100000000000001" customHeight="1" x14ac:dyDescent="0.25">
      <c r="A17" s="242"/>
      <c r="B17" s="247" t="s">
        <v>526</v>
      </c>
      <c r="C17" s="248">
        <v>3009</v>
      </c>
      <c r="D17" s="259">
        <v>181963</v>
      </c>
      <c r="E17" s="260">
        <v>319954</v>
      </c>
      <c r="F17" s="426">
        <v>158459</v>
      </c>
      <c r="G17" s="260">
        <v>90240</v>
      </c>
      <c r="H17" s="263">
        <v>0.56999999999999995</v>
      </c>
    </row>
    <row r="18" spans="1:8" s="57" customFormat="1" ht="20.100000000000001" customHeight="1" x14ac:dyDescent="0.25">
      <c r="A18" s="242"/>
      <c r="B18" s="247" t="s">
        <v>527</v>
      </c>
      <c r="C18" s="248">
        <v>3010</v>
      </c>
      <c r="D18" s="259">
        <v>1517</v>
      </c>
      <c r="E18" s="260">
        <v>4200</v>
      </c>
      <c r="F18" s="426">
        <v>800</v>
      </c>
      <c r="G18" s="260">
        <v>249</v>
      </c>
      <c r="H18" s="263">
        <v>0.31</v>
      </c>
    </row>
    <row r="19" spans="1:8" s="57" customFormat="1" ht="20.100000000000001" customHeight="1" x14ac:dyDescent="0.25">
      <c r="A19" s="242"/>
      <c r="B19" s="247" t="s">
        <v>528</v>
      </c>
      <c r="C19" s="248">
        <v>3011</v>
      </c>
      <c r="D19" s="259"/>
      <c r="E19" s="260"/>
      <c r="F19" s="430"/>
      <c r="G19" s="260"/>
      <c r="H19" s="263"/>
    </row>
    <row r="20" spans="1:8" s="57" customFormat="1" ht="20.100000000000001" customHeight="1" x14ac:dyDescent="0.25">
      <c r="A20" s="242"/>
      <c r="B20" s="247" t="s">
        <v>529</v>
      </c>
      <c r="C20" s="248">
        <v>3012</v>
      </c>
      <c r="D20" s="259">
        <v>2547</v>
      </c>
      <c r="E20" s="260">
        <v>3000</v>
      </c>
      <c r="F20" s="426"/>
      <c r="G20" s="260">
        <v>10133</v>
      </c>
      <c r="H20" s="263"/>
    </row>
    <row r="21" spans="1:8" s="57" customFormat="1" ht="20.100000000000001" customHeight="1" x14ac:dyDescent="0.25">
      <c r="A21" s="242"/>
      <c r="B21" s="247" t="s">
        <v>530</v>
      </c>
      <c r="C21" s="248">
        <v>3013</v>
      </c>
      <c r="D21" s="259">
        <v>1839</v>
      </c>
      <c r="E21" s="260">
        <v>1000</v>
      </c>
      <c r="F21" s="426">
        <v>700</v>
      </c>
      <c r="G21" s="260">
        <v>1154</v>
      </c>
      <c r="H21" s="263">
        <v>1.65</v>
      </c>
    </row>
    <row r="22" spans="1:8" s="57" customFormat="1" ht="20.100000000000001" customHeight="1" x14ac:dyDescent="0.25">
      <c r="A22" s="242"/>
      <c r="B22" s="247" t="s">
        <v>531</v>
      </c>
      <c r="C22" s="248">
        <v>3014</v>
      </c>
      <c r="D22" s="259">
        <v>109998</v>
      </c>
      <c r="E22" s="260">
        <v>90000</v>
      </c>
      <c r="F22" s="428">
        <v>50000</v>
      </c>
      <c r="G22" s="260">
        <v>51743</v>
      </c>
      <c r="H22" s="263">
        <v>1.03</v>
      </c>
    </row>
    <row r="23" spans="1:8" s="57" customFormat="1" ht="20.100000000000001" customHeight="1" x14ac:dyDescent="0.25">
      <c r="A23" s="242"/>
      <c r="B23" s="247" t="s">
        <v>532</v>
      </c>
      <c r="C23" s="248">
        <v>3015</v>
      </c>
      <c r="D23" s="260">
        <f>+D9-D14</f>
        <v>80716</v>
      </c>
      <c r="E23" s="260">
        <f>+E9-E14</f>
        <v>61505</v>
      </c>
      <c r="F23" s="426">
        <f>+F9-F14</f>
        <v>54910</v>
      </c>
      <c r="G23" s="426">
        <f>+G9-G14</f>
        <v>62403</v>
      </c>
      <c r="H23" s="263">
        <v>1.1399999999999999</v>
      </c>
    </row>
    <row r="24" spans="1:8" s="57" customFormat="1" ht="20.100000000000001" customHeight="1" x14ac:dyDescent="0.25">
      <c r="A24" s="242"/>
      <c r="B24" s="247" t="s">
        <v>533</v>
      </c>
      <c r="C24" s="248">
        <v>3016</v>
      </c>
      <c r="D24" s="259"/>
      <c r="E24" s="260"/>
      <c r="F24" s="426"/>
      <c r="G24" s="260"/>
      <c r="H24" s="263"/>
    </row>
    <row r="25" spans="1:8" s="57" customFormat="1" ht="20.100000000000001" customHeight="1" x14ac:dyDescent="0.25">
      <c r="A25" s="242"/>
      <c r="B25" s="249" t="s">
        <v>534</v>
      </c>
      <c r="C25" s="248"/>
      <c r="D25" s="259"/>
      <c r="E25" s="260"/>
      <c r="F25" s="426"/>
      <c r="G25" s="260"/>
      <c r="H25" s="263"/>
    </row>
    <row r="26" spans="1:8" s="57" customFormat="1" ht="20.100000000000001" customHeight="1" x14ac:dyDescent="0.25">
      <c r="A26" s="242"/>
      <c r="B26" s="245" t="s">
        <v>190</v>
      </c>
      <c r="C26" s="246">
        <v>3017</v>
      </c>
      <c r="D26" s="258">
        <f>+D27+D28+D29+D30+D31</f>
        <v>8560</v>
      </c>
      <c r="E26" s="258">
        <f>+E27+E28+E29+E30+E31</f>
        <v>5000</v>
      </c>
      <c r="F26" s="429">
        <f>+F27+F28+F29+F30+F31</f>
        <v>2000</v>
      </c>
      <c r="G26" s="258">
        <f>+G27+G28+G29+G30+G31</f>
        <v>1598</v>
      </c>
      <c r="H26" s="262">
        <v>0.8</v>
      </c>
    </row>
    <row r="27" spans="1:8" s="57" customFormat="1" ht="20.100000000000001" customHeight="1" x14ac:dyDescent="0.25">
      <c r="A27" s="242"/>
      <c r="B27" s="247" t="s">
        <v>535</v>
      </c>
      <c r="C27" s="248">
        <v>3018</v>
      </c>
      <c r="D27" s="259"/>
      <c r="E27" s="260"/>
      <c r="F27" s="426"/>
      <c r="G27" s="260"/>
      <c r="H27" s="263"/>
    </row>
    <row r="28" spans="1:8" s="57" customFormat="1" ht="27.75" customHeight="1" x14ac:dyDescent="0.25">
      <c r="A28" s="242"/>
      <c r="B28" s="247" t="s">
        <v>536</v>
      </c>
      <c r="C28" s="248">
        <v>3019</v>
      </c>
      <c r="D28" s="259"/>
      <c r="E28" s="260"/>
      <c r="F28" s="426"/>
      <c r="G28" s="260"/>
      <c r="H28" s="263"/>
    </row>
    <row r="29" spans="1:8" s="57" customFormat="1" ht="20.100000000000001" customHeight="1" x14ac:dyDescent="0.25">
      <c r="A29" s="242"/>
      <c r="B29" s="247" t="s">
        <v>537</v>
      </c>
      <c r="C29" s="248">
        <v>3020</v>
      </c>
      <c r="D29" s="259">
        <v>8560</v>
      </c>
      <c r="E29" s="260">
        <v>5000</v>
      </c>
      <c r="F29" s="426">
        <v>2000</v>
      </c>
      <c r="G29" s="260">
        <v>1598</v>
      </c>
      <c r="H29" s="263">
        <v>0.8</v>
      </c>
    </row>
    <row r="30" spans="1:8" s="57" customFormat="1" ht="20.100000000000001" customHeight="1" x14ac:dyDescent="0.25">
      <c r="A30" s="242"/>
      <c r="B30" s="247" t="s">
        <v>538</v>
      </c>
      <c r="C30" s="248">
        <v>3021</v>
      </c>
      <c r="D30" s="259"/>
      <c r="E30" s="260"/>
      <c r="F30" s="426"/>
      <c r="G30" s="260"/>
      <c r="H30" s="263"/>
    </row>
    <row r="31" spans="1:8" s="57" customFormat="1" ht="20.100000000000001" customHeight="1" x14ac:dyDescent="0.25">
      <c r="A31" s="242"/>
      <c r="B31" s="247" t="s">
        <v>67</v>
      </c>
      <c r="C31" s="248">
        <v>3022</v>
      </c>
      <c r="D31" s="259"/>
      <c r="E31" s="260"/>
      <c r="F31" s="426"/>
      <c r="G31" s="260"/>
      <c r="H31" s="263"/>
    </row>
    <row r="32" spans="1:8" s="57" customFormat="1" ht="20.100000000000001" customHeight="1" x14ac:dyDescent="0.25">
      <c r="A32" s="242"/>
      <c r="B32" s="245" t="s">
        <v>191</v>
      </c>
      <c r="C32" s="246">
        <v>3023</v>
      </c>
      <c r="D32" s="258">
        <f>+D33+D34+D35</f>
        <v>17356</v>
      </c>
      <c r="E32" s="258">
        <f>+E33+E34+E35</f>
        <v>74615</v>
      </c>
      <c r="F32" s="481">
        <f>+F33+F34+F35</f>
        <v>69300</v>
      </c>
      <c r="G32" s="258">
        <f>+G33+G34+G35</f>
        <v>51186</v>
      </c>
      <c r="H32" s="262">
        <v>0.74</v>
      </c>
    </row>
    <row r="33" spans="1:8" s="57" customFormat="1" ht="20.100000000000001" customHeight="1" x14ac:dyDescent="0.25">
      <c r="A33" s="242"/>
      <c r="B33" s="247" t="s">
        <v>539</v>
      </c>
      <c r="C33" s="248">
        <v>3024</v>
      </c>
      <c r="D33" s="259"/>
      <c r="E33" s="260"/>
      <c r="F33" s="426"/>
      <c r="G33" s="260"/>
      <c r="H33" s="263"/>
    </row>
    <row r="34" spans="1:8" s="57" customFormat="1" ht="34.5" customHeight="1" x14ac:dyDescent="0.25">
      <c r="A34" s="242"/>
      <c r="B34" s="247" t="s">
        <v>540</v>
      </c>
      <c r="C34" s="248">
        <v>3025</v>
      </c>
      <c r="D34" s="259">
        <v>8806</v>
      </c>
      <c r="E34" s="260">
        <v>70615</v>
      </c>
      <c r="F34" s="426">
        <v>67300</v>
      </c>
      <c r="G34" s="260">
        <v>48432</v>
      </c>
      <c r="H34" s="263">
        <v>0.72</v>
      </c>
    </row>
    <row r="35" spans="1:8" s="57" customFormat="1" ht="20.100000000000001" customHeight="1" x14ac:dyDescent="0.25">
      <c r="A35" s="242"/>
      <c r="B35" s="247" t="s">
        <v>541</v>
      </c>
      <c r="C35" s="248">
        <v>3026</v>
      </c>
      <c r="D35" s="259">
        <v>8550</v>
      </c>
      <c r="E35" s="260">
        <v>4000</v>
      </c>
      <c r="F35" s="428">
        <v>2000</v>
      </c>
      <c r="G35" s="260">
        <v>2754</v>
      </c>
      <c r="H35" s="263">
        <v>1.38</v>
      </c>
    </row>
    <row r="36" spans="1:8" s="57" customFormat="1" ht="20.100000000000001" customHeight="1" x14ac:dyDescent="0.25">
      <c r="A36" s="242"/>
      <c r="B36" s="247" t="s">
        <v>542</v>
      </c>
      <c r="C36" s="248">
        <v>3027</v>
      </c>
      <c r="D36" s="259"/>
      <c r="E36" s="260"/>
      <c r="F36" s="426"/>
      <c r="G36" s="260"/>
      <c r="H36" s="263"/>
    </row>
    <row r="37" spans="1:8" s="57" customFormat="1" ht="20.100000000000001" customHeight="1" x14ac:dyDescent="0.25">
      <c r="A37" s="242"/>
      <c r="B37" s="247" t="s">
        <v>543</v>
      </c>
      <c r="C37" s="248">
        <v>3028</v>
      </c>
      <c r="D37" s="260">
        <f>+D32-D26</f>
        <v>8796</v>
      </c>
      <c r="E37" s="260">
        <f>+E32-E26</f>
        <v>69615</v>
      </c>
      <c r="F37" s="426">
        <f>+F32-F26</f>
        <v>67300</v>
      </c>
      <c r="G37" s="260">
        <f>+G32-G26</f>
        <v>49588</v>
      </c>
      <c r="H37" s="263">
        <v>0.74</v>
      </c>
    </row>
    <row r="38" spans="1:8" s="57" customFormat="1" ht="22.5" customHeight="1" x14ac:dyDescent="0.25">
      <c r="A38" s="242"/>
      <c r="B38" s="249" t="s">
        <v>544</v>
      </c>
      <c r="C38" s="248"/>
      <c r="D38" s="259"/>
      <c r="E38" s="260"/>
      <c r="F38" s="426"/>
      <c r="G38" s="260"/>
      <c r="H38" s="263"/>
    </row>
    <row r="39" spans="1:8" s="57" customFormat="1" ht="20.100000000000001" customHeight="1" x14ac:dyDescent="0.25">
      <c r="A39" s="242"/>
      <c r="B39" s="245" t="s">
        <v>545</v>
      </c>
      <c r="C39" s="246">
        <v>3029</v>
      </c>
      <c r="D39" s="258">
        <f>+D40+D41+D42+D43+D44+D46</f>
        <v>0</v>
      </c>
      <c r="E39" s="258">
        <f>+E40+E41+E42+E43+E44+E46</f>
        <v>20000</v>
      </c>
      <c r="F39" s="429">
        <f>+SUM(F40:F46)</f>
        <v>20000</v>
      </c>
      <c r="G39" s="258">
        <f>+G40+G41+G42+G43+G44+G46</f>
        <v>20000</v>
      </c>
      <c r="H39" s="262">
        <v>1</v>
      </c>
    </row>
    <row r="40" spans="1:8" s="57" customFormat="1" ht="20.100000000000001" customHeight="1" x14ac:dyDescent="0.25">
      <c r="A40" s="242"/>
      <c r="B40" s="247" t="s">
        <v>68</v>
      </c>
      <c r="C40" s="248">
        <v>3030</v>
      </c>
      <c r="D40" s="259"/>
      <c r="E40" s="260"/>
      <c r="F40" s="426"/>
      <c r="G40" s="260"/>
      <c r="H40" s="263"/>
    </row>
    <row r="41" spans="1:8" s="57" customFormat="1" ht="20.100000000000001" customHeight="1" x14ac:dyDescent="0.25">
      <c r="A41" s="242"/>
      <c r="B41" s="247" t="s">
        <v>546</v>
      </c>
      <c r="C41" s="248">
        <v>3031</v>
      </c>
      <c r="D41" s="259"/>
      <c r="E41" s="260">
        <v>20000</v>
      </c>
      <c r="F41" s="426">
        <v>20000</v>
      </c>
      <c r="G41" s="260">
        <v>20000</v>
      </c>
      <c r="H41" s="263">
        <v>1</v>
      </c>
    </row>
    <row r="42" spans="1:8" s="57" customFormat="1" ht="20.100000000000001" customHeight="1" x14ac:dyDescent="0.25">
      <c r="A42" s="242"/>
      <c r="B42" s="247" t="s">
        <v>547</v>
      </c>
      <c r="C42" s="248">
        <v>3032</v>
      </c>
      <c r="D42" s="259"/>
      <c r="E42" s="260"/>
      <c r="F42" s="426"/>
      <c r="G42" s="260"/>
      <c r="H42" s="263"/>
    </row>
    <row r="43" spans="1:8" s="57" customFormat="1" ht="20.100000000000001" customHeight="1" x14ac:dyDescent="0.25">
      <c r="A43" s="242"/>
      <c r="B43" s="247" t="s">
        <v>548</v>
      </c>
      <c r="C43" s="248">
        <v>3033</v>
      </c>
      <c r="D43" s="259"/>
      <c r="E43" s="260"/>
      <c r="F43" s="426"/>
      <c r="G43" s="260"/>
      <c r="H43" s="263"/>
    </row>
    <row r="44" spans="1:8" s="57" customFormat="1" ht="20.100000000000001" customHeight="1" x14ac:dyDescent="0.25">
      <c r="A44" s="242"/>
      <c r="B44" s="247" t="s">
        <v>549</v>
      </c>
      <c r="C44" s="248">
        <v>3034</v>
      </c>
      <c r="D44" s="259"/>
      <c r="E44" s="260"/>
      <c r="F44" s="426"/>
      <c r="G44" s="260"/>
      <c r="H44" s="263"/>
    </row>
    <row r="45" spans="1:8" s="57" customFormat="1" ht="20.100000000000001" customHeight="1" x14ac:dyDescent="0.25">
      <c r="A45" s="242"/>
      <c r="B45" s="247" t="s">
        <v>550</v>
      </c>
      <c r="C45" s="248">
        <v>3035</v>
      </c>
      <c r="D45" s="259"/>
      <c r="E45" s="260"/>
      <c r="F45" s="426"/>
      <c r="G45" s="260"/>
      <c r="H45" s="263"/>
    </row>
    <row r="46" spans="1:8" s="57" customFormat="1" ht="20.100000000000001" customHeight="1" x14ac:dyDescent="0.25">
      <c r="A46" s="242"/>
      <c r="B46" s="247" t="s">
        <v>551</v>
      </c>
      <c r="C46" s="248">
        <v>3036</v>
      </c>
      <c r="D46" s="259"/>
      <c r="E46" s="260"/>
      <c r="F46" s="426"/>
      <c r="G46" s="260"/>
      <c r="H46" s="263"/>
    </row>
    <row r="47" spans="1:8" s="57" customFormat="1" ht="20.100000000000001" customHeight="1" x14ac:dyDescent="0.25">
      <c r="A47" s="242"/>
      <c r="B47" s="245" t="s">
        <v>552</v>
      </c>
      <c r="C47" s="246">
        <v>3037</v>
      </c>
      <c r="D47" s="258">
        <f>+D48+D49+D50+D51+D52+D53+D54+D55</f>
        <v>41765</v>
      </c>
      <c r="E47" s="258">
        <f>+E48+E49+E50+E51+E52+E53+E54+E55</f>
        <v>9890</v>
      </c>
      <c r="F47" s="429">
        <f>+SUM(F48:F55)</f>
        <v>4610</v>
      </c>
      <c r="G47" s="258">
        <f>+G48+G49+G50+G51+G52+G53+G54+G55</f>
        <v>2943</v>
      </c>
      <c r="H47" s="262">
        <v>0.64</v>
      </c>
    </row>
    <row r="48" spans="1:8" s="57" customFormat="1" ht="20.100000000000001" customHeight="1" x14ac:dyDescent="0.25">
      <c r="A48" s="242"/>
      <c r="B48" s="247" t="s">
        <v>553</v>
      </c>
      <c r="C48" s="248">
        <v>3038</v>
      </c>
      <c r="D48" s="259"/>
      <c r="E48" s="260"/>
      <c r="F48" s="426"/>
      <c r="G48" s="260"/>
      <c r="H48" s="263"/>
    </row>
    <row r="49" spans="1:8" s="57" customFormat="1" ht="20.100000000000001" customHeight="1" x14ac:dyDescent="0.25">
      <c r="A49" s="242"/>
      <c r="B49" s="247" t="s">
        <v>546</v>
      </c>
      <c r="C49" s="248">
        <v>3039</v>
      </c>
      <c r="D49" s="259">
        <v>5581</v>
      </c>
      <c r="E49" s="260">
        <v>6890</v>
      </c>
      <c r="F49" s="426">
        <v>2610</v>
      </c>
      <c r="G49" s="260">
        <v>2943</v>
      </c>
      <c r="H49" s="263">
        <v>1.1299999999999999</v>
      </c>
    </row>
    <row r="50" spans="1:8" s="57" customFormat="1" ht="20.100000000000001" customHeight="1" x14ac:dyDescent="0.25">
      <c r="A50" s="242"/>
      <c r="B50" s="247" t="s">
        <v>547</v>
      </c>
      <c r="C50" s="248">
        <v>3040</v>
      </c>
      <c r="D50" s="259"/>
      <c r="E50" s="260"/>
      <c r="F50" s="426"/>
      <c r="G50" s="260"/>
      <c r="H50" s="263"/>
    </row>
    <row r="51" spans="1:8" s="57" customFormat="1" ht="20.100000000000001" customHeight="1" x14ac:dyDescent="0.25">
      <c r="A51" s="242"/>
      <c r="B51" s="247" t="s">
        <v>548</v>
      </c>
      <c r="C51" s="248">
        <v>3041</v>
      </c>
      <c r="D51" s="259"/>
      <c r="E51" s="260"/>
      <c r="F51" s="430"/>
      <c r="G51" s="260"/>
      <c r="H51" s="263"/>
    </row>
    <row r="52" spans="1:8" s="57" customFormat="1" ht="20.100000000000001" customHeight="1" x14ac:dyDescent="0.25">
      <c r="A52" s="242"/>
      <c r="B52" s="247" t="s">
        <v>549</v>
      </c>
      <c r="C52" s="248">
        <v>3042</v>
      </c>
      <c r="D52" s="259"/>
      <c r="E52" s="260"/>
      <c r="F52" s="426"/>
      <c r="G52" s="260"/>
      <c r="H52" s="263"/>
    </row>
    <row r="53" spans="1:8" s="57" customFormat="1" ht="20.100000000000001" customHeight="1" x14ac:dyDescent="0.25">
      <c r="A53" s="242"/>
      <c r="B53" s="247" t="s">
        <v>554</v>
      </c>
      <c r="C53" s="248">
        <v>3043</v>
      </c>
      <c r="D53" s="259"/>
      <c r="E53" s="260">
        <v>3000</v>
      </c>
      <c r="F53" s="426">
        <v>2000</v>
      </c>
      <c r="G53" s="260"/>
      <c r="H53" s="263"/>
    </row>
    <row r="54" spans="1:8" s="57" customFormat="1" ht="20.100000000000001" customHeight="1" x14ac:dyDescent="0.25">
      <c r="A54" s="242"/>
      <c r="B54" s="247" t="s">
        <v>555</v>
      </c>
      <c r="C54" s="248">
        <v>3044</v>
      </c>
      <c r="D54" s="259"/>
      <c r="E54" s="260"/>
      <c r="F54" s="426"/>
      <c r="G54" s="260"/>
      <c r="H54" s="263"/>
    </row>
    <row r="55" spans="1:8" s="57" customFormat="1" ht="20.100000000000001" customHeight="1" x14ac:dyDescent="0.25">
      <c r="A55" s="242"/>
      <c r="B55" s="247" t="s">
        <v>556</v>
      </c>
      <c r="C55" s="248">
        <v>3045</v>
      </c>
      <c r="D55" s="259">
        <v>36184</v>
      </c>
      <c r="E55" s="260"/>
      <c r="F55" s="426"/>
      <c r="G55" s="260"/>
      <c r="H55" s="263"/>
    </row>
    <row r="56" spans="1:8" s="57" customFormat="1" ht="20.100000000000001" customHeight="1" x14ac:dyDescent="0.25">
      <c r="A56" s="242"/>
      <c r="B56" s="247" t="s">
        <v>557</v>
      </c>
      <c r="C56" s="248">
        <v>3046</v>
      </c>
      <c r="D56" s="259"/>
      <c r="E56" s="260">
        <v>10110</v>
      </c>
      <c r="F56" s="426">
        <v>15390</v>
      </c>
      <c r="G56" s="260">
        <v>17057</v>
      </c>
      <c r="H56" s="263">
        <v>1.1100000000000001</v>
      </c>
    </row>
    <row r="57" spans="1:8" s="57" customFormat="1" ht="20.100000000000001" customHeight="1" x14ac:dyDescent="0.25">
      <c r="A57" s="242"/>
      <c r="B57" s="247" t="s">
        <v>558</v>
      </c>
      <c r="C57" s="248">
        <v>3047</v>
      </c>
      <c r="D57" s="260">
        <f>+D47-D39</f>
        <v>41765</v>
      </c>
      <c r="E57" s="260"/>
      <c r="F57" s="426"/>
      <c r="G57" s="426"/>
      <c r="H57" s="263"/>
    </row>
    <row r="58" spans="1:8" s="57" customFormat="1" ht="20.100000000000001" customHeight="1" x14ac:dyDescent="0.25">
      <c r="A58" s="242"/>
      <c r="B58" s="249" t="s">
        <v>565</v>
      </c>
      <c r="C58" s="248">
        <v>3048</v>
      </c>
      <c r="D58" s="260">
        <f>+D9+D26+D39</f>
        <v>762624</v>
      </c>
      <c r="E58" s="260">
        <f>+E9+E26+E39</f>
        <v>845000</v>
      </c>
      <c r="F58" s="431">
        <f>+F9+F26+F39</f>
        <v>477000</v>
      </c>
      <c r="G58" s="260">
        <f>+G9+G26+G39</f>
        <v>402145</v>
      </c>
      <c r="H58" s="263">
        <v>0.84</v>
      </c>
    </row>
    <row r="59" spans="1:8" s="57" customFormat="1" ht="20.100000000000001" customHeight="1" x14ac:dyDescent="0.25">
      <c r="A59" s="242"/>
      <c r="B59" s="249" t="s">
        <v>566</v>
      </c>
      <c r="C59" s="248">
        <v>3049</v>
      </c>
      <c r="D59" s="260">
        <f>+D14+D32+D47</f>
        <v>732469</v>
      </c>
      <c r="E59" s="260">
        <f>+E14+E32+E47</f>
        <v>843000</v>
      </c>
      <c r="F59" s="432">
        <f>+F14+F32+F47</f>
        <v>474000</v>
      </c>
      <c r="G59" s="260">
        <f>+G14+G32+G47</f>
        <v>372273</v>
      </c>
      <c r="H59" s="263">
        <v>0.79</v>
      </c>
    </row>
    <row r="60" spans="1:8" s="57" customFormat="1" ht="20.100000000000001" customHeight="1" x14ac:dyDescent="0.25">
      <c r="A60" s="242"/>
      <c r="B60" s="245" t="s">
        <v>567</v>
      </c>
      <c r="C60" s="246">
        <v>3050</v>
      </c>
      <c r="D60" s="433">
        <f>+IF(D58-D59&gt;=0,D58-D59,0)</f>
        <v>30155</v>
      </c>
      <c r="E60" s="258">
        <f>+E58-E59</f>
        <v>2000</v>
      </c>
      <c r="F60" s="433">
        <f>+F58-F59</f>
        <v>3000</v>
      </c>
      <c r="G60" s="433">
        <f>+IF(G58-G59&gt;=0,G58-G59,0)</f>
        <v>29872</v>
      </c>
      <c r="H60" s="262">
        <v>9.9600000000000009</v>
      </c>
    </row>
    <row r="61" spans="1:8" s="57" customFormat="1" ht="20.100000000000001" customHeight="1" x14ac:dyDescent="0.25">
      <c r="A61" s="242"/>
      <c r="B61" s="245" t="s">
        <v>568</v>
      </c>
      <c r="C61" s="246">
        <v>3051</v>
      </c>
      <c r="D61" s="258"/>
      <c r="E61" s="258"/>
      <c r="F61" s="433"/>
      <c r="G61" s="258"/>
      <c r="H61" s="262"/>
    </row>
    <row r="62" spans="1:8" s="57" customFormat="1" ht="20.100000000000001" customHeight="1" x14ac:dyDescent="0.25">
      <c r="A62" s="242"/>
      <c r="B62" s="245" t="s">
        <v>559</v>
      </c>
      <c r="C62" s="246">
        <v>3052</v>
      </c>
      <c r="D62" s="257">
        <v>49306</v>
      </c>
      <c r="E62" s="258">
        <v>110000</v>
      </c>
      <c r="F62" s="433">
        <v>110000</v>
      </c>
      <c r="G62" s="258">
        <v>79461</v>
      </c>
      <c r="H62" s="262">
        <v>0.72</v>
      </c>
    </row>
    <row r="63" spans="1:8" s="57" customFormat="1" ht="24" customHeight="1" x14ac:dyDescent="0.25">
      <c r="A63" s="242"/>
      <c r="B63" s="249" t="s">
        <v>560</v>
      </c>
      <c r="C63" s="248">
        <v>3053</v>
      </c>
      <c r="D63" s="259"/>
      <c r="E63" s="260"/>
      <c r="F63" s="432"/>
      <c r="G63" s="260"/>
      <c r="H63" s="263"/>
    </row>
    <row r="64" spans="1:8" s="57" customFormat="1" ht="24" customHeight="1" x14ac:dyDescent="0.25">
      <c r="A64" s="242"/>
      <c r="B64" s="249" t="s">
        <v>561</v>
      </c>
      <c r="C64" s="248">
        <v>3054</v>
      </c>
      <c r="D64" s="259"/>
      <c r="E64" s="260"/>
      <c r="F64" s="432"/>
      <c r="G64" s="260"/>
      <c r="H64" s="263"/>
    </row>
    <row r="65" spans="2:9" s="57" customFormat="1" ht="20.100000000000001" customHeight="1" x14ac:dyDescent="0.25">
      <c r="B65" s="250" t="s">
        <v>562</v>
      </c>
      <c r="C65" s="548">
        <v>3055</v>
      </c>
      <c r="D65" s="550">
        <f>+D60-D61+D62-D64</f>
        <v>79461</v>
      </c>
      <c r="E65" s="550">
        <f>+E60-E61+E62-E64</f>
        <v>112000</v>
      </c>
      <c r="F65" s="552">
        <f>+F60-F61+F62+F63-F64</f>
        <v>113000</v>
      </c>
      <c r="G65" s="550">
        <f>+G60-G61+G62-G64</f>
        <v>109333</v>
      </c>
      <c r="H65" s="560">
        <v>0.97</v>
      </c>
    </row>
    <row r="66" spans="2:9" s="57" customFormat="1" ht="13.5" customHeight="1" thickBot="1" x14ac:dyDescent="0.3">
      <c r="B66" s="251" t="s">
        <v>563</v>
      </c>
      <c r="C66" s="549"/>
      <c r="D66" s="551"/>
      <c r="E66" s="551"/>
      <c r="F66" s="553"/>
      <c r="G66" s="551"/>
      <c r="H66" s="561"/>
    </row>
    <row r="67" spans="2:9" x14ac:dyDescent="0.25">
      <c r="B67" s="252"/>
      <c r="H67" s="254" t="str">
        <f t="shared" ref="H67:H73" si="0">IFERROR(G67/F67,"  ")</f>
        <v xml:space="preserve">  </v>
      </c>
    </row>
    <row r="68" spans="2:9" x14ac:dyDescent="0.25">
      <c r="B68" s="206" t="s">
        <v>574</v>
      </c>
      <c r="H68" s="254" t="str">
        <f t="shared" si="0"/>
        <v xml:space="preserve">  </v>
      </c>
      <c r="I68" s="16"/>
    </row>
    <row r="69" spans="2:9" x14ac:dyDescent="0.25">
      <c r="H69" s="254" t="str">
        <f t="shared" si="0"/>
        <v xml:space="preserve">  </v>
      </c>
    </row>
    <row r="70" spans="2:9" x14ac:dyDescent="0.25">
      <c r="H70" s="254" t="str">
        <f t="shared" si="0"/>
        <v xml:space="preserve">  </v>
      </c>
    </row>
    <row r="71" spans="2:9" x14ac:dyDescent="0.25">
      <c r="H71" s="254" t="str">
        <f t="shared" si="0"/>
        <v xml:space="preserve">  </v>
      </c>
    </row>
    <row r="72" spans="2:9" x14ac:dyDescent="0.25">
      <c r="H72" s="254" t="str">
        <f t="shared" si="0"/>
        <v xml:space="preserve">  </v>
      </c>
    </row>
    <row r="73" spans="2:9" x14ac:dyDescent="0.25">
      <c r="H73" s="254" t="str">
        <f t="shared" si="0"/>
        <v xml:space="preserve">  </v>
      </c>
    </row>
    <row r="74" spans="2:9" x14ac:dyDescent="0.25">
      <c r="H74" s="254" t="str">
        <f t="shared" ref="H74:H137" si="1">IFERROR(G74/F74,"  ")</f>
        <v xml:space="preserve">  </v>
      </c>
    </row>
    <row r="75" spans="2:9" x14ac:dyDescent="0.25">
      <c r="H75" s="254" t="str">
        <f t="shared" si="1"/>
        <v xml:space="preserve">  </v>
      </c>
    </row>
    <row r="76" spans="2:9" x14ac:dyDescent="0.25">
      <c r="H76" s="254" t="str">
        <f t="shared" si="1"/>
        <v xml:space="preserve">  </v>
      </c>
    </row>
    <row r="77" spans="2:9" x14ac:dyDescent="0.25">
      <c r="H77" s="254" t="str">
        <f t="shared" si="1"/>
        <v xml:space="preserve">  </v>
      </c>
    </row>
    <row r="78" spans="2:9" x14ac:dyDescent="0.25">
      <c r="H78" s="556" t="str">
        <f t="shared" si="1"/>
        <v xml:space="preserve">  </v>
      </c>
    </row>
    <row r="79" spans="2:9" x14ac:dyDescent="0.25">
      <c r="H79" s="556" t="str">
        <f t="shared" si="1"/>
        <v xml:space="preserve">  </v>
      </c>
    </row>
    <row r="80" spans="2:9" x14ac:dyDescent="0.25">
      <c r="H80" s="254" t="str">
        <f t="shared" si="1"/>
        <v xml:space="preserve">  </v>
      </c>
    </row>
    <row r="81" spans="8:8" x14ac:dyDescent="0.25">
      <c r="H81" s="254" t="str">
        <f t="shared" si="1"/>
        <v xml:space="preserve">  </v>
      </c>
    </row>
    <row r="82" spans="8:8" x14ac:dyDescent="0.25">
      <c r="H82" s="254" t="str">
        <f t="shared" si="1"/>
        <v xml:space="preserve">  </v>
      </c>
    </row>
    <row r="83" spans="8:8" x14ac:dyDescent="0.25">
      <c r="H83" s="254" t="str">
        <f t="shared" si="1"/>
        <v xml:space="preserve">  </v>
      </c>
    </row>
    <row r="84" spans="8:8" x14ac:dyDescent="0.25">
      <c r="H84" s="254" t="str">
        <f t="shared" si="1"/>
        <v xml:space="preserve">  </v>
      </c>
    </row>
    <row r="85" spans="8:8" x14ac:dyDescent="0.25">
      <c r="H85" s="254" t="str">
        <f t="shared" si="1"/>
        <v xml:space="preserve">  </v>
      </c>
    </row>
    <row r="86" spans="8:8" x14ac:dyDescent="0.25">
      <c r="H86" s="254" t="str">
        <f t="shared" si="1"/>
        <v xml:space="preserve">  </v>
      </c>
    </row>
    <row r="87" spans="8:8" x14ac:dyDescent="0.25">
      <c r="H87" s="254" t="str">
        <f t="shared" si="1"/>
        <v xml:space="preserve">  </v>
      </c>
    </row>
    <row r="88" spans="8:8" x14ac:dyDescent="0.25">
      <c r="H88" s="254" t="str">
        <f t="shared" si="1"/>
        <v xml:space="preserve">  </v>
      </c>
    </row>
    <row r="89" spans="8:8" x14ac:dyDescent="0.25">
      <c r="H89" s="254" t="str">
        <f t="shared" si="1"/>
        <v xml:space="preserve">  </v>
      </c>
    </row>
    <row r="90" spans="8:8" x14ac:dyDescent="0.25">
      <c r="H90" s="254" t="str">
        <f t="shared" si="1"/>
        <v xml:space="preserve">  </v>
      </c>
    </row>
    <row r="91" spans="8:8" x14ac:dyDescent="0.25">
      <c r="H91" s="254" t="str">
        <f t="shared" si="1"/>
        <v xml:space="preserve">  </v>
      </c>
    </row>
    <row r="92" spans="8:8" x14ac:dyDescent="0.25">
      <c r="H92" s="254" t="str">
        <f t="shared" si="1"/>
        <v xml:space="preserve">  </v>
      </c>
    </row>
    <row r="93" spans="8:8" x14ac:dyDescent="0.25">
      <c r="H93" s="556" t="str">
        <f t="shared" si="1"/>
        <v xml:space="preserve">  </v>
      </c>
    </row>
    <row r="94" spans="8:8" x14ac:dyDescent="0.25">
      <c r="H94" s="556" t="str">
        <f t="shared" si="1"/>
        <v xml:space="preserve">  </v>
      </c>
    </row>
    <row r="95" spans="8:8" x14ac:dyDescent="0.25">
      <c r="H95" s="556" t="str">
        <f t="shared" si="1"/>
        <v xml:space="preserve">  </v>
      </c>
    </row>
    <row r="96" spans="8:8" x14ac:dyDescent="0.25">
      <c r="H96" s="556" t="str">
        <f t="shared" si="1"/>
        <v xml:space="preserve">  </v>
      </c>
    </row>
    <row r="97" spans="8:8" x14ac:dyDescent="0.25">
      <c r="H97" s="254" t="str">
        <f t="shared" si="1"/>
        <v xml:space="preserve">  </v>
      </c>
    </row>
    <row r="98" spans="8:8" x14ac:dyDescent="0.25">
      <c r="H98" s="254" t="str">
        <f t="shared" si="1"/>
        <v xml:space="preserve">  </v>
      </c>
    </row>
    <row r="99" spans="8:8" x14ac:dyDescent="0.25">
      <c r="H99" s="254" t="str">
        <f t="shared" si="1"/>
        <v xml:space="preserve">  </v>
      </c>
    </row>
    <row r="100" spans="8:8" x14ac:dyDescent="0.25">
      <c r="H100" s="556" t="str">
        <f t="shared" si="1"/>
        <v xml:space="preserve">  </v>
      </c>
    </row>
    <row r="101" spans="8:8" x14ac:dyDescent="0.25">
      <c r="H101" s="556" t="str">
        <f t="shared" si="1"/>
        <v xml:space="preserve">  </v>
      </c>
    </row>
    <row r="102" spans="8:8" x14ac:dyDescent="0.25">
      <c r="H102" s="254" t="str">
        <f t="shared" si="1"/>
        <v xml:space="preserve">  </v>
      </c>
    </row>
    <row r="103" spans="8:8" x14ac:dyDescent="0.25">
      <c r="H103" s="254" t="str">
        <f t="shared" si="1"/>
        <v xml:space="preserve">  </v>
      </c>
    </row>
    <row r="104" spans="8:8" x14ac:dyDescent="0.25">
      <c r="H104" s="254" t="str">
        <f t="shared" si="1"/>
        <v xml:space="preserve">  </v>
      </c>
    </row>
    <row r="105" spans="8:8" x14ac:dyDescent="0.25">
      <c r="H105" s="254" t="str">
        <f t="shared" si="1"/>
        <v xml:space="preserve">  </v>
      </c>
    </row>
    <row r="106" spans="8:8" x14ac:dyDescent="0.25">
      <c r="H106" s="254" t="str">
        <f t="shared" si="1"/>
        <v xml:space="preserve">  </v>
      </c>
    </row>
    <row r="107" spans="8:8" x14ac:dyDescent="0.25">
      <c r="H107" s="254" t="str">
        <f t="shared" si="1"/>
        <v xml:space="preserve">  </v>
      </c>
    </row>
    <row r="108" spans="8:8" x14ac:dyDescent="0.25">
      <c r="H108" s="254" t="str">
        <f t="shared" si="1"/>
        <v xml:space="preserve">  </v>
      </c>
    </row>
    <row r="109" spans="8:8" x14ac:dyDescent="0.25">
      <c r="H109" s="254" t="str">
        <f t="shared" si="1"/>
        <v xml:space="preserve">  </v>
      </c>
    </row>
    <row r="110" spans="8:8" x14ac:dyDescent="0.25">
      <c r="H110" s="254" t="str">
        <f t="shared" si="1"/>
        <v xml:space="preserve">  </v>
      </c>
    </row>
    <row r="111" spans="8:8" x14ac:dyDescent="0.25">
      <c r="H111" s="254" t="str">
        <f t="shared" si="1"/>
        <v xml:space="preserve">  </v>
      </c>
    </row>
    <row r="112" spans="8:8" x14ac:dyDescent="0.25">
      <c r="H112" s="556" t="str">
        <f t="shared" si="1"/>
        <v xml:space="preserve">  </v>
      </c>
    </row>
    <row r="113" spans="8:8" x14ac:dyDescent="0.25">
      <c r="H113" s="556" t="str">
        <f t="shared" si="1"/>
        <v xml:space="preserve">  </v>
      </c>
    </row>
    <row r="114" spans="8:8" x14ac:dyDescent="0.25">
      <c r="H114" s="254" t="str">
        <f t="shared" si="1"/>
        <v xml:space="preserve">  </v>
      </c>
    </row>
    <row r="115" spans="8:8" x14ac:dyDescent="0.25">
      <c r="H115" s="556" t="str">
        <f t="shared" si="1"/>
        <v xml:space="preserve">  </v>
      </c>
    </row>
    <row r="116" spans="8:8" x14ac:dyDescent="0.25">
      <c r="H116" s="556" t="str">
        <f t="shared" si="1"/>
        <v xml:space="preserve">  </v>
      </c>
    </row>
    <row r="117" spans="8:8" x14ac:dyDescent="0.25">
      <c r="H117" s="254" t="str">
        <f t="shared" si="1"/>
        <v xml:space="preserve">  </v>
      </c>
    </row>
    <row r="118" spans="8:8" x14ac:dyDescent="0.25">
      <c r="H118" s="254" t="str">
        <f t="shared" si="1"/>
        <v xml:space="preserve">  </v>
      </c>
    </row>
    <row r="119" spans="8:8" x14ac:dyDescent="0.25">
      <c r="H119" s="254" t="str">
        <f t="shared" si="1"/>
        <v xml:space="preserve">  </v>
      </c>
    </row>
    <row r="120" spans="8:8" x14ac:dyDescent="0.25">
      <c r="H120" s="254" t="str">
        <f t="shared" si="1"/>
        <v xml:space="preserve">  </v>
      </c>
    </row>
    <row r="121" spans="8:8" x14ac:dyDescent="0.25">
      <c r="H121" s="254" t="str">
        <f t="shared" si="1"/>
        <v xml:space="preserve">  </v>
      </c>
    </row>
    <row r="122" spans="8:8" x14ac:dyDescent="0.25">
      <c r="H122" s="254" t="str">
        <f t="shared" si="1"/>
        <v xml:space="preserve">  </v>
      </c>
    </row>
    <row r="123" spans="8:8" x14ac:dyDescent="0.25">
      <c r="H123" s="254" t="str">
        <f t="shared" si="1"/>
        <v xml:space="preserve">  </v>
      </c>
    </row>
    <row r="124" spans="8:8" x14ac:dyDescent="0.25">
      <c r="H124" s="254" t="str">
        <f t="shared" si="1"/>
        <v xml:space="preserve">  </v>
      </c>
    </row>
    <row r="125" spans="8:8" x14ac:dyDescent="0.25">
      <c r="H125" s="556" t="str">
        <f t="shared" si="1"/>
        <v xml:space="preserve">  </v>
      </c>
    </row>
    <row r="126" spans="8:8" x14ac:dyDescent="0.25">
      <c r="H126" s="556" t="str">
        <f t="shared" si="1"/>
        <v xml:space="preserve">  </v>
      </c>
    </row>
    <row r="127" spans="8:8" x14ac:dyDescent="0.25">
      <c r="H127" s="254" t="str">
        <f t="shared" si="1"/>
        <v xml:space="preserve">  </v>
      </c>
    </row>
    <row r="128" spans="8:8" x14ac:dyDescent="0.25">
      <c r="H128" s="254" t="str">
        <f t="shared" si="1"/>
        <v xml:space="preserve">  </v>
      </c>
    </row>
    <row r="129" spans="8:8" x14ac:dyDescent="0.25">
      <c r="H129" s="254" t="str">
        <f t="shared" si="1"/>
        <v xml:space="preserve">  </v>
      </c>
    </row>
    <row r="130" spans="8:8" x14ac:dyDescent="0.25">
      <c r="H130" s="254" t="str">
        <f t="shared" si="1"/>
        <v xml:space="preserve">  </v>
      </c>
    </row>
    <row r="131" spans="8:8" x14ac:dyDescent="0.25">
      <c r="H131" s="254" t="str">
        <f t="shared" si="1"/>
        <v xml:space="preserve">  </v>
      </c>
    </row>
    <row r="132" spans="8:8" x14ac:dyDescent="0.25">
      <c r="H132" s="254" t="str">
        <f t="shared" si="1"/>
        <v xml:space="preserve">  </v>
      </c>
    </row>
    <row r="133" spans="8:8" x14ac:dyDescent="0.25">
      <c r="H133" s="557" t="str">
        <f t="shared" si="1"/>
        <v xml:space="preserve">  </v>
      </c>
    </row>
    <row r="134" spans="8:8" x14ac:dyDescent="0.25">
      <c r="H134" s="557" t="str">
        <f t="shared" si="1"/>
        <v xml:space="preserve">  </v>
      </c>
    </row>
    <row r="135" spans="8:8" x14ac:dyDescent="0.25">
      <c r="H135" s="254" t="str">
        <f t="shared" si="1"/>
        <v xml:space="preserve">  </v>
      </c>
    </row>
    <row r="136" spans="8:8" x14ac:dyDescent="0.25">
      <c r="H136" s="254" t="str">
        <f t="shared" si="1"/>
        <v xml:space="preserve">  </v>
      </c>
    </row>
    <row r="137" spans="8:8" x14ac:dyDescent="0.25">
      <c r="H137" s="254" t="str">
        <f t="shared" si="1"/>
        <v xml:space="preserve">  </v>
      </c>
    </row>
    <row r="138" spans="8:8" x14ac:dyDescent="0.25">
      <c r="H138" s="254" t="str">
        <f t="shared" ref="H138:H144" si="2">IFERROR(G138/F138,"  ")</f>
        <v xml:space="preserve">  </v>
      </c>
    </row>
    <row r="139" spans="8:8" x14ac:dyDescent="0.25">
      <c r="H139" s="254" t="str">
        <f t="shared" si="2"/>
        <v xml:space="preserve">  </v>
      </c>
    </row>
    <row r="140" spans="8:8" x14ac:dyDescent="0.25">
      <c r="H140" s="556" t="str">
        <f t="shared" si="2"/>
        <v xml:space="preserve">  </v>
      </c>
    </row>
    <row r="141" spans="8:8" x14ac:dyDescent="0.25">
      <c r="H141" s="556" t="str">
        <f t="shared" si="2"/>
        <v xml:space="preserve">  </v>
      </c>
    </row>
    <row r="142" spans="8:8" x14ac:dyDescent="0.25">
      <c r="H142" s="556" t="str">
        <f t="shared" si="2"/>
        <v xml:space="preserve">  </v>
      </c>
    </row>
    <row r="143" spans="8:8" x14ac:dyDescent="0.25">
      <c r="H143" s="556" t="str">
        <f t="shared" si="2"/>
        <v xml:space="preserve">  </v>
      </c>
    </row>
    <row r="144" spans="8:8" x14ac:dyDescent="0.25">
      <c r="H144" s="254" t="str">
        <f t="shared" si="2"/>
        <v xml:space="preserve">  </v>
      </c>
    </row>
    <row r="145" spans="8:8" x14ac:dyDescent="0.25">
      <c r="H145" s="208"/>
    </row>
    <row r="146" spans="8:8" x14ac:dyDescent="0.25">
      <c r="H146" s="208"/>
    </row>
    <row r="147" spans="8:8" x14ac:dyDescent="0.25">
      <c r="H147" s="208"/>
    </row>
    <row r="148" spans="8:8" x14ac:dyDescent="0.25">
      <c r="H148" s="208"/>
    </row>
    <row r="149" spans="8:8" x14ac:dyDescent="0.25">
      <c r="H149" s="208"/>
    </row>
    <row r="150" spans="8:8" x14ac:dyDescent="0.25">
      <c r="H150" s="208"/>
    </row>
    <row r="151" spans="8:8" x14ac:dyDescent="0.25">
      <c r="H151" s="208"/>
    </row>
    <row r="152" spans="8:8" x14ac:dyDescent="0.25">
      <c r="H152" s="208"/>
    </row>
    <row r="153" spans="8:8" x14ac:dyDescent="0.25">
      <c r="H153" s="208"/>
    </row>
  </sheetData>
  <mergeCells count="24"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  <mergeCell ref="B2:H2"/>
    <mergeCell ref="B3:H3"/>
    <mergeCell ref="C65:C66"/>
    <mergeCell ref="D65:D66"/>
    <mergeCell ref="E65:E66"/>
    <mergeCell ref="F65:F66"/>
    <mergeCell ref="B5:B6"/>
    <mergeCell ref="C5:C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97"/>
  <sheetViews>
    <sheetView showGridLines="0" topLeftCell="A10" zoomScale="75" zoomScaleNormal="75" workbookViewId="0">
      <selection activeCell="H31" sqref="H31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2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ht="18.75" x14ac:dyDescent="0.3">
      <c r="H1" s="193" t="s">
        <v>207</v>
      </c>
    </row>
    <row r="2" spans="2:24" ht="20.25" x14ac:dyDescent="0.3">
      <c r="B2" s="562" t="s">
        <v>36</v>
      </c>
      <c r="C2" s="562"/>
      <c r="D2" s="562"/>
      <c r="E2" s="562"/>
      <c r="F2" s="562"/>
      <c r="G2" s="562"/>
      <c r="H2" s="562"/>
      <c r="I2" s="1"/>
    </row>
    <row r="3" spans="2:24" ht="19.5" thickBot="1" x14ac:dyDescent="0.35">
      <c r="C3" s="1"/>
      <c r="D3" s="30"/>
      <c r="E3" s="1"/>
      <c r="F3" s="1"/>
      <c r="G3" s="1"/>
      <c r="H3" s="71" t="s">
        <v>3</v>
      </c>
      <c r="I3" s="1"/>
    </row>
    <row r="4" spans="2:24" ht="36.75" customHeight="1" x14ac:dyDescent="0.25">
      <c r="B4" s="563" t="s">
        <v>4</v>
      </c>
      <c r="C4" s="565" t="s">
        <v>6</v>
      </c>
      <c r="D4" s="567" t="s">
        <v>798</v>
      </c>
      <c r="E4" s="569" t="s">
        <v>799</v>
      </c>
      <c r="F4" s="571" t="s">
        <v>827</v>
      </c>
      <c r="G4" s="572"/>
      <c r="H4" s="573" t="s">
        <v>833</v>
      </c>
      <c r="I4" s="575"/>
      <c r="J4" s="576"/>
      <c r="K4" s="575"/>
      <c r="L4" s="576"/>
      <c r="M4" s="575"/>
      <c r="N4" s="576"/>
      <c r="O4" s="575"/>
      <c r="P4" s="576"/>
      <c r="Q4" s="575"/>
      <c r="R4" s="576"/>
      <c r="S4" s="576"/>
      <c r="T4" s="576"/>
      <c r="U4" s="3"/>
      <c r="V4" s="3"/>
      <c r="W4" s="3"/>
      <c r="X4" s="3"/>
    </row>
    <row r="5" spans="2:24" ht="30.75" customHeight="1" thickBot="1" x14ac:dyDescent="0.3">
      <c r="B5" s="564"/>
      <c r="C5" s="566"/>
      <c r="D5" s="568"/>
      <c r="E5" s="570"/>
      <c r="F5" s="339" t="s">
        <v>0</v>
      </c>
      <c r="G5" s="267" t="s">
        <v>44</v>
      </c>
      <c r="H5" s="574"/>
      <c r="I5" s="575"/>
      <c r="J5" s="575"/>
      <c r="K5" s="575"/>
      <c r="L5" s="575"/>
      <c r="M5" s="575"/>
      <c r="N5" s="575"/>
      <c r="O5" s="575"/>
      <c r="P5" s="576"/>
      <c r="Q5" s="575"/>
      <c r="R5" s="576"/>
      <c r="S5" s="576"/>
      <c r="T5" s="576"/>
      <c r="U5" s="3"/>
      <c r="V5" s="3"/>
      <c r="W5" s="3"/>
      <c r="X5" s="3"/>
    </row>
    <row r="6" spans="2:24" s="35" customFormat="1" ht="35.25" customHeight="1" x14ac:dyDescent="0.3">
      <c r="B6" s="162" t="s">
        <v>51</v>
      </c>
      <c r="C6" s="72" t="s">
        <v>79</v>
      </c>
      <c r="D6" s="91">
        <v>104473432</v>
      </c>
      <c r="E6" s="434">
        <v>143568000</v>
      </c>
      <c r="F6" s="438">
        <v>70183000</v>
      </c>
      <c r="G6" s="340">
        <v>59138055.399999999</v>
      </c>
      <c r="H6" s="342">
        <v>0.84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2:24" s="35" customFormat="1" ht="35.25" customHeight="1" x14ac:dyDescent="0.3">
      <c r="B7" s="159" t="s">
        <v>52</v>
      </c>
      <c r="C7" s="40" t="s">
        <v>117</v>
      </c>
      <c r="D7" s="90">
        <v>145112150</v>
      </c>
      <c r="E7" s="435">
        <v>199400000</v>
      </c>
      <c r="F7" s="439">
        <v>97477000</v>
      </c>
      <c r="G7" s="341">
        <v>82076043.870000005</v>
      </c>
      <c r="H7" s="343">
        <v>0.84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4" s="35" customFormat="1" ht="35.25" customHeight="1" x14ac:dyDescent="0.3">
      <c r="B8" s="159" t="s">
        <v>53</v>
      </c>
      <c r="C8" s="40" t="s">
        <v>118</v>
      </c>
      <c r="D8" s="90">
        <v>167155518</v>
      </c>
      <c r="E8" s="435">
        <v>229609100</v>
      </c>
      <c r="F8" s="439">
        <v>112244767</v>
      </c>
      <c r="G8" s="341">
        <v>94543399</v>
      </c>
      <c r="H8" s="343">
        <v>0.84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2:24" s="35" customFormat="1" ht="35.25" customHeight="1" x14ac:dyDescent="0.3">
      <c r="B9" s="159" t="s">
        <v>54</v>
      </c>
      <c r="C9" s="40" t="s">
        <v>569</v>
      </c>
      <c r="D9" s="90">
        <v>96</v>
      </c>
      <c r="E9" s="435">
        <v>106</v>
      </c>
      <c r="F9" s="439">
        <v>106</v>
      </c>
      <c r="G9" s="341">
        <v>96</v>
      </c>
      <c r="H9" s="343">
        <v>0.91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35.25" customHeight="1" x14ac:dyDescent="0.3">
      <c r="B10" s="159" t="s">
        <v>122</v>
      </c>
      <c r="C10" s="160" t="s">
        <v>119</v>
      </c>
      <c r="D10" s="90">
        <v>86</v>
      </c>
      <c r="E10" s="435">
        <v>96</v>
      </c>
      <c r="F10" s="439">
        <v>96</v>
      </c>
      <c r="G10" s="341">
        <v>87</v>
      </c>
      <c r="H10" s="343">
        <v>0.91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35.25" customHeight="1" x14ac:dyDescent="0.3">
      <c r="B11" s="159" t="s">
        <v>121</v>
      </c>
      <c r="C11" s="160" t="s">
        <v>120</v>
      </c>
      <c r="D11" s="90">
        <v>10</v>
      </c>
      <c r="E11" s="435">
        <v>10</v>
      </c>
      <c r="F11" s="439">
        <v>10</v>
      </c>
      <c r="G11" s="341">
        <v>9</v>
      </c>
      <c r="H11" s="343">
        <v>0.9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35.25" customHeight="1" x14ac:dyDescent="0.3">
      <c r="B12" s="159" t="s">
        <v>95</v>
      </c>
      <c r="C12" s="161" t="s">
        <v>7</v>
      </c>
      <c r="D12" s="90">
        <v>25969</v>
      </c>
      <c r="E12" s="435">
        <v>200000</v>
      </c>
      <c r="F12" s="439">
        <v>200000</v>
      </c>
      <c r="G12" s="341">
        <v>0</v>
      </c>
      <c r="H12" s="343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35.25" customHeight="1" x14ac:dyDescent="0.3">
      <c r="B13" s="159" t="s">
        <v>96</v>
      </c>
      <c r="C13" s="161" t="s">
        <v>69</v>
      </c>
      <c r="D13" s="338">
        <v>1</v>
      </c>
      <c r="E13" s="435">
        <v>2</v>
      </c>
      <c r="F13" s="439">
        <v>2</v>
      </c>
      <c r="G13" s="341">
        <v>0</v>
      </c>
      <c r="H13" s="343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35.25" customHeight="1" x14ac:dyDescent="0.3">
      <c r="B14" s="159" t="s">
        <v>97</v>
      </c>
      <c r="C14" s="161" t="s">
        <v>8</v>
      </c>
      <c r="D14" s="338"/>
      <c r="E14" s="435"/>
      <c r="F14" s="439"/>
      <c r="G14" s="341"/>
      <c r="H14" s="343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35.25" customHeight="1" x14ac:dyDescent="0.3">
      <c r="B15" s="159" t="s">
        <v>98</v>
      </c>
      <c r="C15" s="161" t="s">
        <v>70</v>
      </c>
      <c r="D15" s="338"/>
      <c r="E15" s="435"/>
      <c r="F15" s="439"/>
      <c r="G15" s="341"/>
      <c r="H15" s="343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35.25" customHeight="1" x14ac:dyDescent="0.3">
      <c r="B16" s="159" t="s">
        <v>99</v>
      </c>
      <c r="C16" s="40" t="s">
        <v>9</v>
      </c>
      <c r="D16" s="338"/>
      <c r="E16" s="435"/>
      <c r="F16" s="439"/>
      <c r="G16" s="341"/>
      <c r="H16" s="343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4" s="35" customFormat="1" ht="35.25" customHeight="1" x14ac:dyDescent="0.3">
      <c r="B17" s="159" t="s">
        <v>100</v>
      </c>
      <c r="C17" s="40" t="s">
        <v>71</v>
      </c>
      <c r="D17" s="336"/>
      <c r="E17" s="435"/>
      <c r="F17" s="439"/>
      <c r="G17" s="341"/>
      <c r="H17" s="343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4" s="35" customFormat="1" ht="35.25" customHeight="1" x14ac:dyDescent="0.3">
      <c r="B18" s="159" t="s">
        <v>101</v>
      </c>
      <c r="C18" s="40" t="s">
        <v>10</v>
      </c>
      <c r="D18" s="336">
        <v>185185</v>
      </c>
      <c r="E18" s="435">
        <v>200000</v>
      </c>
      <c r="F18" s="439">
        <v>0</v>
      </c>
      <c r="G18" s="341">
        <v>0</v>
      </c>
      <c r="H18" s="343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4" s="35" customFormat="1" ht="35.25" customHeight="1" x14ac:dyDescent="0.3">
      <c r="B19" s="159" t="s">
        <v>102</v>
      </c>
      <c r="C19" s="161" t="s">
        <v>72</v>
      </c>
      <c r="D19" s="336">
        <v>1</v>
      </c>
      <c r="E19" s="435">
        <v>2</v>
      </c>
      <c r="F19" s="439"/>
      <c r="G19" s="341"/>
      <c r="H19" s="343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4" s="35" customFormat="1" ht="35.25" customHeight="1" x14ac:dyDescent="0.3">
      <c r="B20" s="159" t="s">
        <v>103</v>
      </c>
      <c r="C20" s="40" t="s">
        <v>81</v>
      </c>
      <c r="D20" s="336"/>
      <c r="E20" s="435"/>
      <c r="F20" s="439"/>
      <c r="G20" s="341"/>
      <c r="H20" s="343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4" s="35" customFormat="1" ht="35.25" customHeight="1" x14ac:dyDescent="0.3">
      <c r="B21" s="159" t="s">
        <v>61</v>
      </c>
      <c r="C21" s="40" t="s">
        <v>80</v>
      </c>
      <c r="D21" s="336"/>
      <c r="E21" s="435"/>
      <c r="F21" s="439"/>
      <c r="G21" s="341"/>
      <c r="H21" s="343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4" s="35" customFormat="1" ht="35.25" customHeight="1" x14ac:dyDescent="0.3">
      <c r="B22" s="159" t="s">
        <v>104</v>
      </c>
      <c r="C22" s="40" t="s">
        <v>73</v>
      </c>
      <c r="D22" s="336"/>
      <c r="E22" s="435"/>
      <c r="F22" s="439"/>
      <c r="G22" s="341"/>
      <c r="H22" s="343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4" s="35" customFormat="1" ht="35.25" customHeight="1" x14ac:dyDescent="0.3">
      <c r="B23" s="159" t="s">
        <v>105</v>
      </c>
      <c r="C23" s="40" t="s">
        <v>74</v>
      </c>
      <c r="D23" s="336"/>
      <c r="E23" s="435"/>
      <c r="F23" s="439"/>
      <c r="G23" s="341"/>
      <c r="H23" s="343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24" s="35" customFormat="1" ht="35.25" customHeight="1" x14ac:dyDescent="0.3">
      <c r="B24" s="159" t="s">
        <v>106</v>
      </c>
      <c r="C24" s="40" t="s">
        <v>75</v>
      </c>
      <c r="D24" s="336">
        <v>2384259</v>
      </c>
      <c r="E24" s="435">
        <v>2500000</v>
      </c>
      <c r="F24" s="439">
        <v>1250000</v>
      </c>
      <c r="G24" s="341">
        <v>1250000</v>
      </c>
      <c r="H24" s="343">
        <v>1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4" s="35" customFormat="1" ht="35.25" customHeight="1" x14ac:dyDescent="0.3">
      <c r="B25" s="159" t="s">
        <v>107</v>
      </c>
      <c r="C25" s="40" t="s">
        <v>76</v>
      </c>
      <c r="D25" s="336">
        <v>3</v>
      </c>
      <c r="E25" s="435">
        <v>3</v>
      </c>
      <c r="F25" s="439">
        <v>3</v>
      </c>
      <c r="G25" s="341">
        <v>3</v>
      </c>
      <c r="H25" s="343">
        <v>1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4" s="35" customFormat="1" ht="35.25" customHeight="1" x14ac:dyDescent="0.3">
      <c r="B26" s="159" t="s">
        <v>108</v>
      </c>
      <c r="C26" s="40" t="s">
        <v>11</v>
      </c>
      <c r="D26" s="336">
        <v>4824630</v>
      </c>
      <c r="E26" s="435">
        <v>6000000</v>
      </c>
      <c r="F26" s="439">
        <v>3000000</v>
      </c>
      <c r="G26" s="482">
        <v>2411682</v>
      </c>
      <c r="H26" s="343">
        <v>0.8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s="35" customFormat="1" ht="35.25" customHeight="1" x14ac:dyDescent="0.3">
      <c r="B27" s="159" t="s">
        <v>109</v>
      </c>
      <c r="C27" s="40" t="s">
        <v>77</v>
      </c>
      <c r="D27" s="336">
        <v>301173</v>
      </c>
      <c r="E27" s="435">
        <v>600000</v>
      </c>
      <c r="F27" s="439">
        <v>300000</v>
      </c>
      <c r="G27" s="341">
        <v>128095</v>
      </c>
      <c r="H27" s="343">
        <v>0.43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2:24" s="39" customFormat="1" ht="35.25" customHeight="1" x14ac:dyDescent="0.2">
      <c r="B28" s="159" t="s">
        <v>110</v>
      </c>
      <c r="C28" s="161" t="s">
        <v>78</v>
      </c>
      <c r="D28" s="336">
        <v>44817</v>
      </c>
      <c r="E28" s="435">
        <v>200000</v>
      </c>
      <c r="F28" s="439">
        <v>100000</v>
      </c>
      <c r="G28" s="341">
        <v>34983</v>
      </c>
      <c r="H28" s="343">
        <v>0.35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35" customFormat="1" ht="35.25" customHeight="1" x14ac:dyDescent="0.3">
      <c r="B29" s="159" t="s">
        <v>111</v>
      </c>
      <c r="C29" s="40" t="s">
        <v>703</v>
      </c>
      <c r="D29" s="336">
        <v>0</v>
      </c>
      <c r="E29" s="436">
        <v>3000000</v>
      </c>
      <c r="F29" s="440"/>
      <c r="G29" s="341">
        <v>0</v>
      </c>
      <c r="H29" s="343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24" s="35" customFormat="1" ht="35.25" customHeight="1" x14ac:dyDescent="0.3">
      <c r="B30" s="159" t="s">
        <v>112</v>
      </c>
      <c r="C30" s="40" t="s">
        <v>45</v>
      </c>
      <c r="D30" s="336"/>
      <c r="E30" s="435">
        <v>2</v>
      </c>
      <c r="F30" s="439"/>
      <c r="G30" s="341">
        <v>0</v>
      </c>
      <c r="H30" s="343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4" s="35" customFormat="1" ht="35.25" customHeight="1" x14ac:dyDescent="0.3">
      <c r="B31" s="159" t="s">
        <v>62</v>
      </c>
      <c r="C31" s="40" t="s">
        <v>12</v>
      </c>
      <c r="D31" s="336">
        <v>894328</v>
      </c>
      <c r="E31" s="436">
        <v>1265000</v>
      </c>
      <c r="F31" s="440">
        <v>865000</v>
      </c>
      <c r="G31" s="341">
        <v>1047798</v>
      </c>
      <c r="H31" s="343">
        <v>1.21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 s="35" customFormat="1" ht="35.25" customHeight="1" x14ac:dyDescent="0.3">
      <c r="B32" s="159" t="s">
        <v>113</v>
      </c>
      <c r="C32" s="40" t="s">
        <v>45</v>
      </c>
      <c r="D32" s="336">
        <v>5</v>
      </c>
      <c r="E32" s="435">
        <v>6</v>
      </c>
      <c r="F32" s="439">
        <v>4</v>
      </c>
      <c r="G32" s="341">
        <v>4</v>
      </c>
      <c r="H32" s="343">
        <v>1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5" customFormat="1" ht="35.25" customHeight="1" x14ac:dyDescent="0.3">
      <c r="B33" s="159" t="s">
        <v>114</v>
      </c>
      <c r="C33" s="40" t="s">
        <v>13</v>
      </c>
      <c r="D33" s="336"/>
      <c r="E33" s="435"/>
      <c r="F33" s="439"/>
      <c r="G33" s="341"/>
      <c r="H33" s="343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 s="35" customFormat="1" ht="35.25" customHeight="1" x14ac:dyDescent="0.3">
      <c r="B34" s="159" t="s">
        <v>115</v>
      </c>
      <c r="C34" s="40" t="s">
        <v>14</v>
      </c>
      <c r="D34" s="336">
        <v>0</v>
      </c>
      <c r="E34" s="435">
        <v>300000</v>
      </c>
      <c r="F34" s="439">
        <v>150000</v>
      </c>
      <c r="G34" s="341">
        <v>0</v>
      </c>
      <c r="H34" s="343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 s="35" customFormat="1" ht="35.25" customHeight="1" x14ac:dyDescent="0.3">
      <c r="B35" s="159" t="s">
        <v>116</v>
      </c>
      <c r="C35" s="40" t="s">
        <v>15</v>
      </c>
      <c r="D35" s="336"/>
      <c r="E35" s="435"/>
      <c r="F35" s="439"/>
      <c r="G35" s="341"/>
      <c r="H35" s="343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 s="35" customFormat="1" ht="35.25" customHeight="1" x14ac:dyDescent="0.3">
      <c r="B36" s="159" t="s">
        <v>63</v>
      </c>
      <c r="C36" s="40" t="s">
        <v>16</v>
      </c>
      <c r="D36" s="336">
        <v>5119977</v>
      </c>
      <c r="E36" s="437">
        <v>7080000</v>
      </c>
      <c r="F36" s="441">
        <v>6000000</v>
      </c>
      <c r="G36" s="341">
        <v>0</v>
      </c>
      <c r="H36" s="343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 s="35" customFormat="1" ht="35.25" customHeight="1" thickBot="1" x14ac:dyDescent="0.35">
      <c r="B37" s="157" t="s">
        <v>267</v>
      </c>
      <c r="C37" s="158" t="s">
        <v>266</v>
      </c>
      <c r="D37" s="337">
        <v>209420</v>
      </c>
      <c r="E37" s="479">
        <v>700000</v>
      </c>
      <c r="F37" s="442">
        <v>350000</v>
      </c>
      <c r="G37" s="345">
        <v>56285</v>
      </c>
      <c r="H37" s="344">
        <v>0.16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s="35" customFormat="1" ht="9.75" customHeight="1" x14ac:dyDescent="0.3">
      <c r="B38" s="38"/>
      <c r="C38" s="116"/>
      <c r="D38" s="42"/>
      <c r="E38" s="116"/>
      <c r="F38" s="38"/>
      <c r="G38" s="38"/>
      <c r="H38" s="38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 s="35" customFormat="1" ht="20.100000000000001" customHeight="1" x14ac:dyDescent="0.3">
      <c r="B39" s="38"/>
      <c r="C39" s="13" t="s">
        <v>574</v>
      </c>
      <c r="D39" s="266"/>
      <c r="E39" s="137"/>
      <c r="F39" s="61"/>
      <c r="G39" s="38"/>
      <c r="H39" s="38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35" customFormat="1" ht="20.100000000000001" customHeight="1" x14ac:dyDescent="0.3">
      <c r="B40" s="38"/>
      <c r="C40" s="137" t="s">
        <v>570</v>
      </c>
      <c r="D40" s="266"/>
      <c r="E40" s="137"/>
      <c r="F40" s="61"/>
      <c r="G40" s="38"/>
      <c r="H40" s="38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s="35" customFormat="1" ht="20.100000000000001" customHeight="1" x14ac:dyDescent="0.3">
      <c r="B41" s="38"/>
      <c r="C41" s="577" t="s">
        <v>681</v>
      </c>
      <c r="D41" s="577"/>
      <c r="E41" s="577"/>
      <c r="F41" s="577"/>
      <c r="G41" s="38"/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 x14ac:dyDescent="0.25">
      <c r="B42" s="117"/>
      <c r="C42" s="5"/>
      <c r="D42" s="31"/>
      <c r="E42" s="5"/>
      <c r="F42" s="117"/>
      <c r="G42" s="117"/>
      <c r="H42" s="117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x14ac:dyDescent="0.25">
      <c r="B43" s="578"/>
      <c r="C43" s="578"/>
      <c r="D43" s="13"/>
      <c r="E43" s="579"/>
      <c r="F43" s="579"/>
      <c r="G43" s="579"/>
      <c r="H43" s="579"/>
      <c r="I43" s="115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ht="24" customHeight="1" x14ac:dyDescent="0.25">
      <c r="B44" s="13"/>
      <c r="C44" s="13"/>
      <c r="D44" s="115"/>
      <c r="F44" s="13"/>
      <c r="G44" s="13"/>
      <c r="H44" s="13"/>
      <c r="I44" s="1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x14ac:dyDescent="0.25">
      <c r="B45" s="117"/>
      <c r="C45" s="5"/>
      <c r="D45" s="31"/>
      <c r="E45" s="5"/>
      <c r="F45" s="117"/>
      <c r="G45" s="117"/>
      <c r="H45" s="117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x14ac:dyDescent="0.25">
      <c r="B46" s="117"/>
      <c r="C46" s="3"/>
      <c r="D46" s="32"/>
      <c r="E46" s="3"/>
      <c r="F46" s="117"/>
      <c r="G46" s="117"/>
      <c r="H46" s="117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x14ac:dyDescent="0.25">
      <c r="B47" s="117"/>
      <c r="C47" s="3"/>
      <c r="D47" s="32"/>
      <c r="E47" s="3"/>
      <c r="F47" s="117"/>
      <c r="G47" s="117"/>
      <c r="H47" s="117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x14ac:dyDescent="0.25">
      <c r="B48" s="117"/>
      <c r="C48" s="3"/>
      <c r="D48" s="32"/>
      <c r="E48" s="3"/>
      <c r="F48" s="117"/>
      <c r="G48" s="117"/>
      <c r="H48" s="117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x14ac:dyDescent="0.25">
      <c r="B49" s="117"/>
      <c r="C49" s="6"/>
      <c r="D49" s="33"/>
      <c r="E49" s="6"/>
      <c r="F49" s="117"/>
      <c r="G49" s="117"/>
      <c r="H49" s="117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x14ac:dyDescent="0.25">
      <c r="B50" s="117"/>
      <c r="C50" s="6"/>
      <c r="D50" s="33"/>
      <c r="E50" s="6"/>
      <c r="F50" s="117"/>
      <c r="G50" s="117"/>
      <c r="H50" s="117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x14ac:dyDescent="0.25">
      <c r="B51" s="117"/>
      <c r="C51" s="6"/>
      <c r="D51" s="33"/>
      <c r="E51" s="6"/>
      <c r="F51" s="117"/>
      <c r="G51" s="117"/>
      <c r="H51" s="117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x14ac:dyDescent="0.25">
      <c r="B52" s="117"/>
      <c r="C52" s="6"/>
      <c r="D52" s="33"/>
      <c r="E52" s="6"/>
      <c r="F52" s="117"/>
      <c r="G52" s="117"/>
      <c r="H52" s="117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2:24" x14ac:dyDescent="0.25">
      <c r="B53" s="117"/>
      <c r="C53" s="6"/>
      <c r="D53" s="33"/>
      <c r="E53" s="6"/>
      <c r="F53" s="117"/>
      <c r="G53" s="117"/>
      <c r="H53" s="117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4" x14ac:dyDescent="0.25">
      <c r="B54" s="117"/>
      <c r="C54" s="6"/>
      <c r="D54" s="33"/>
      <c r="E54" s="6"/>
      <c r="F54" s="117"/>
      <c r="G54" s="117"/>
      <c r="H54" s="117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4" x14ac:dyDescent="0.25">
      <c r="B55" s="117"/>
      <c r="C55" s="3"/>
      <c r="D55" s="32"/>
      <c r="E55" s="3"/>
      <c r="F55" s="117"/>
      <c r="G55" s="117"/>
      <c r="H55" s="117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4" x14ac:dyDescent="0.25">
      <c r="B56" s="117"/>
      <c r="C56" s="3"/>
      <c r="D56" s="32"/>
      <c r="E56" s="3"/>
      <c r="F56" s="117"/>
      <c r="G56" s="117"/>
      <c r="H56" s="117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4" x14ac:dyDescent="0.25">
      <c r="B57" s="117"/>
      <c r="C57" s="3"/>
      <c r="D57" s="32"/>
      <c r="E57" s="3"/>
      <c r="F57" s="117"/>
      <c r="G57" s="117"/>
      <c r="H57" s="117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4" x14ac:dyDescent="0.25">
      <c r="B58" s="117"/>
      <c r="C58" s="6"/>
      <c r="D58" s="33"/>
      <c r="E58" s="6"/>
      <c r="F58" s="117"/>
      <c r="G58" s="117"/>
      <c r="H58" s="117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4" x14ac:dyDescent="0.25">
      <c r="B59" s="117"/>
      <c r="C59" s="6"/>
      <c r="D59" s="33"/>
      <c r="E59" s="6"/>
      <c r="F59" s="117"/>
      <c r="G59" s="117"/>
      <c r="H59" s="117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4" x14ac:dyDescent="0.25">
      <c r="B60" s="117"/>
      <c r="C60" s="6"/>
      <c r="D60" s="33"/>
      <c r="E60" s="6"/>
      <c r="F60" s="117"/>
      <c r="G60" s="117"/>
      <c r="H60" s="117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4" x14ac:dyDescent="0.25">
      <c r="B61" s="117"/>
      <c r="C61" s="6"/>
      <c r="D61" s="33"/>
      <c r="E61" s="6"/>
      <c r="F61" s="117"/>
      <c r="G61" s="117"/>
      <c r="H61" s="117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4" x14ac:dyDescent="0.25">
      <c r="B62" s="3"/>
      <c r="C62" s="3"/>
      <c r="D62" s="3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2:24" x14ac:dyDescent="0.25">
      <c r="B63" s="3"/>
      <c r="C63" s="3"/>
      <c r="D63" s="3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4" x14ac:dyDescent="0.25">
      <c r="B64" s="3"/>
      <c r="C64" s="3"/>
      <c r="D64" s="3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B65" s="3"/>
      <c r="C65" s="3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3"/>
      <c r="C66" s="3"/>
      <c r="D66" s="3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 x14ac:dyDescent="0.25">
      <c r="B67" s="3"/>
      <c r="C67" s="3"/>
      <c r="D67" s="3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 x14ac:dyDescent="0.25">
      <c r="B68" s="3"/>
      <c r="C68" s="3"/>
      <c r="D68" s="3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 x14ac:dyDescent="0.25">
      <c r="B69" s="3"/>
      <c r="C69" s="3"/>
      <c r="D69" s="3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 x14ac:dyDescent="0.25">
      <c r="B70" s="3"/>
      <c r="C70" s="3"/>
      <c r="D70" s="3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B71" s="3"/>
      <c r="C71" s="3"/>
      <c r="D71" s="3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 x14ac:dyDescent="0.25">
      <c r="B72" s="3"/>
      <c r="C72" s="3"/>
      <c r="D72" s="3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 x14ac:dyDescent="0.25">
      <c r="B73" s="3"/>
      <c r="C73" s="3"/>
      <c r="D73" s="3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 x14ac:dyDescent="0.25">
      <c r="B74" s="3"/>
      <c r="C74" s="3"/>
      <c r="D74" s="3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B75" s="3"/>
      <c r="C75" s="3"/>
      <c r="D75" s="3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B76" s="3"/>
      <c r="C76" s="3"/>
      <c r="D76" s="3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3"/>
      <c r="C77" s="3"/>
      <c r="D77" s="3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 x14ac:dyDescent="0.25">
      <c r="B78" s="3"/>
      <c r="C78" s="3"/>
      <c r="D78" s="3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 x14ac:dyDescent="0.25">
      <c r="B79" s="3"/>
      <c r="C79" s="3"/>
      <c r="D79" s="3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 x14ac:dyDescent="0.25">
      <c r="B80" s="3"/>
      <c r="C80" s="3"/>
      <c r="D80" s="3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 x14ac:dyDescent="0.25">
      <c r="B81" s="3"/>
      <c r="C81" s="3"/>
      <c r="D81" s="3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 x14ac:dyDescent="0.25">
      <c r="B82" s="3"/>
      <c r="C82" s="3"/>
      <c r="D82" s="3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x14ac:dyDescent="0.25">
      <c r="B83" s="3"/>
      <c r="C83" s="3"/>
      <c r="D83" s="3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 x14ac:dyDescent="0.25">
      <c r="B84" s="3"/>
      <c r="C84" s="3"/>
      <c r="D84" s="3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 x14ac:dyDescent="0.25">
      <c r="B85" s="3"/>
      <c r="C85" s="3"/>
      <c r="D85" s="3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 x14ac:dyDescent="0.25">
      <c r="B86" s="3"/>
      <c r="C86" s="3"/>
      <c r="D86" s="3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 x14ac:dyDescent="0.25">
      <c r="B87" s="3"/>
      <c r="C87" s="3"/>
      <c r="D87" s="3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 x14ac:dyDescent="0.25">
      <c r="B88" s="3"/>
      <c r="C88" s="3"/>
      <c r="D88" s="3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 x14ac:dyDescent="0.25">
      <c r="B89" s="3"/>
      <c r="C89" s="3"/>
      <c r="D89" s="3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B90" s="3"/>
      <c r="C90" s="3"/>
      <c r="D90" s="3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 x14ac:dyDescent="0.25">
      <c r="B91" s="3"/>
      <c r="C91" s="3"/>
      <c r="D91" s="3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 x14ac:dyDescent="0.25">
      <c r="B92" s="3"/>
      <c r="C92" s="3"/>
      <c r="D92" s="3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 x14ac:dyDescent="0.25">
      <c r="B93" s="3"/>
      <c r="C93" s="3"/>
      <c r="D93" s="3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B94" s="3"/>
      <c r="C94" s="3"/>
      <c r="D94" s="3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B95" s="3"/>
      <c r="C95" s="3"/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3"/>
      <c r="C96" s="3"/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 x14ac:dyDescent="0.25">
      <c r="B97" s="3"/>
      <c r="C97" s="3"/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</sheetData>
  <mergeCells count="22">
    <mergeCell ref="C41:F41"/>
    <mergeCell ref="B43:C43"/>
    <mergeCell ref="E43:H43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B2:H2"/>
    <mergeCell ref="B4:B5"/>
    <mergeCell ref="C4:C5"/>
    <mergeCell ref="D4:D5"/>
    <mergeCell ref="E4:E5"/>
    <mergeCell ref="F4:G4"/>
    <mergeCell ref="H4:H5"/>
  </mergeCells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Y31"/>
  <sheetViews>
    <sheetView showGridLines="0" zoomScale="75" zoomScaleNormal="75" zoomScaleSheetLayoutView="86" workbookViewId="0">
      <selection activeCell="F29" sqref="F29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8" width="12.7109375" style="2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3" customWidth="1"/>
    <col min="14" max="14" width="14.7109375" style="3" customWidth="1"/>
    <col min="15" max="15" width="15.85546875" style="3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93" t="s">
        <v>206</v>
      </c>
    </row>
    <row r="4" spans="2:24" ht="18.75" x14ac:dyDescent="0.3">
      <c r="B4" s="598" t="s">
        <v>842</v>
      </c>
      <c r="C4" s="598"/>
      <c r="D4" s="598"/>
      <c r="E4" s="598"/>
      <c r="F4" s="598"/>
      <c r="G4" s="598"/>
      <c r="H4" s="598"/>
      <c r="I4" s="598"/>
      <c r="J4" s="598"/>
      <c r="K4" s="598"/>
      <c r="L4" s="598"/>
      <c r="M4" s="28"/>
      <c r="N4" s="28"/>
      <c r="O4" s="28"/>
    </row>
    <row r="5" spans="2:24" ht="16.5" customHeight="1" thickBot="1" x14ac:dyDescent="0.35"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1"/>
    </row>
    <row r="6" spans="2:24" ht="25.5" customHeight="1" x14ac:dyDescent="0.25">
      <c r="B6" s="599" t="s">
        <v>4</v>
      </c>
      <c r="C6" s="599" t="s">
        <v>123</v>
      </c>
      <c r="D6" s="591" t="s">
        <v>263</v>
      </c>
      <c r="E6" s="592"/>
      <c r="F6" s="593"/>
      <c r="G6" s="591" t="s">
        <v>264</v>
      </c>
      <c r="H6" s="592"/>
      <c r="I6" s="593"/>
      <c r="J6" s="592" t="s">
        <v>210</v>
      </c>
      <c r="K6" s="592"/>
      <c r="L6" s="593"/>
      <c r="M6" s="27"/>
      <c r="N6" s="27"/>
      <c r="O6" s="575"/>
      <c r="P6" s="576"/>
      <c r="Q6" s="575"/>
      <c r="R6" s="576"/>
      <c r="S6" s="575"/>
      <c r="T6" s="576"/>
      <c r="U6" s="575"/>
      <c r="V6" s="576"/>
      <c r="W6" s="576"/>
      <c r="X6" s="576"/>
    </row>
    <row r="7" spans="2:24" ht="36.75" customHeight="1" thickBot="1" x14ac:dyDescent="0.3">
      <c r="B7" s="600"/>
      <c r="C7" s="600"/>
      <c r="D7" s="594"/>
      <c r="E7" s="595"/>
      <c r="F7" s="596"/>
      <c r="G7" s="594"/>
      <c r="H7" s="595"/>
      <c r="I7" s="596"/>
      <c r="J7" s="595"/>
      <c r="K7" s="595"/>
      <c r="L7" s="596"/>
      <c r="M7" s="26"/>
      <c r="N7" s="27"/>
      <c r="O7" s="575"/>
      <c r="P7" s="575"/>
      <c r="Q7" s="575"/>
      <c r="R7" s="575"/>
      <c r="S7" s="575"/>
      <c r="T7" s="576"/>
      <c r="U7" s="575"/>
      <c r="V7" s="576"/>
      <c r="W7" s="576"/>
      <c r="X7" s="576"/>
    </row>
    <row r="8" spans="2:24" s="35" customFormat="1" ht="36.75" customHeight="1" x14ac:dyDescent="0.3">
      <c r="B8" s="173"/>
      <c r="C8" s="273" t="s">
        <v>843</v>
      </c>
      <c r="D8" s="584">
        <v>85</v>
      </c>
      <c r="E8" s="585"/>
      <c r="F8" s="586"/>
      <c r="G8" s="584">
        <v>9</v>
      </c>
      <c r="H8" s="585"/>
      <c r="I8" s="586"/>
      <c r="J8" s="584"/>
      <c r="K8" s="585"/>
      <c r="L8" s="586"/>
      <c r="M8" s="43"/>
      <c r="N8" s="43"/>
      <c r="O8" s="44"/>
      <c r="P8" s="44"/>
      <c r="Q8" s="44"/>
      <c r="R8" s="44"/>
      <c r="S8" s="44"/>
      <c r="T8" s="38"/>
      <c r="U8" s="44"/>
      <c r="V8" s="38"/>
      <c r="W8" s="38"/>
      <c r="X8" s="38"/>
    </row>
    <row r="9" spans="2:24" s="35" customFormat="1" ht="24.95" customHeight="1" x14ac:dyDescent="0.3">
      <c r="B9" s="174"/>
      <c r="C9" s="274" t="s">
        <v>17</v>
      </c>
      <c r="D9" s="587"/>
      <c r="E9" s="588"/>
      <c r="F9" s="589"/>
      <c r="G9" s="597"/>
      <c r="H9" s="588"/>
      <c r="I9" s="589"/>
      <c r="J9" s="597"/>
      <c r="K9" s="588"/>
      <c r="L9" s="589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24.95" customHeight="1" x14ac:dyDescent="0.3">
      <c r="B10" s="174" t="s">
        <v>51</v>
      </c>
      <c r="C10" s="275" t="s">
        <v>716</v>
      </c>
      <c r="D10" s="587"/>
      <c r="E10" s="588"/>
      <c r="F10" s="589"/>
      <c r="G10" s="597"/>
      <c r="H10" s="588"/>
      <c r="I10" s="589"/>
      <c r="J10" s="597"/>
      <c r="K10" s="588"/>
      <c r="L10" s="589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24.95" customHeight="1" x14ac:dyDescent="0.3">
      <c r="B11" s="174" t="s">
        <v>52</v>
      </c>
      <c r="C11" s="275" t="s">
        <v>720</v>
      </c>
      <c r="D11" s="587"/>
      <c r="E11" s="588"/>
      <c r="F11" s="589"/>
      <c r="G11" s="597">
        <v>1</v>
      </c>
      <c r="H11" s="588"/>
      <c r="I11" s="589"/>
      <c r="J11" s="597"/>
      <c r="K11" s="588"/>
      <c r="L11" s="589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24.95" customHeight="1" x14ac:dyDescent="0.3">
      <c r="B12" s="174" t="s">
        <v>53</v>
      </c>
      <c r="C12" s="275" t="s">
        <v>721</v>
      </c>
      <c r="D12" s="587"/>
      <c r="E12" s="588"/>
      <c r="F12" s="589"/>
      <c r="G12" s="597"/>
      <c r="H12" s="588"/>
      <c r="I12" s="589"/>
      <c r="J12" s="597"/>
      <c r="K12" s="588"/>
      <c r="L12" s="589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24.95" customHeight="1" x14ac:dyDescent="0.3">
      <c r="B13" s="174" t="s">
        <v>54</v>
      </c>
      <c r="C13" s="275" t="s">
        <v>792</v>
      </c>
      <c r="D13" s="587"/>
      <c r="E13" s="588"/>
      <c r="F13" s="589"/>
      <c r="G13" s="372"/>
      <c r="H13" s="370"/>
      <c r="I13" s="371"/>
      <c r="J13" s="372"/>
      <c r="K13" s="370"/>
      <c r="L13" s="371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24.95" customHeight="1" x14ac:dyDescent="0.3">
      <c r="B14" s="174" t="s">
        <v>55</v>
      </c>
      <c r="C14" s="275" t="s">
        <v>793</v>
      </c>
      <c r="D14" s="587"/>
      <c r="E14" s="588"/>
      <c r="F14" s="589"/>
      <c r="G14" s="597"/>
      <c r="H14" s="588"/>
      <c r="I14" s="589"/>
      <c r="J14" s="597"/>
      <c r="K14" s="588"/>
      <c r="L14" s="589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4.5" customHeight="1" x14ac:dyDescent="0.3">
      <c r="B15" s="175"/>
      <c r="C15" s="276"/>
      <c r="D15" s="373"/>
      <c r="E15" s="374"/>
      <c r="F15" s="375"/>
      <c r="G15" s="373"/>
      <c r="H15" s="374"/>
      <c r="I15" s="375"/>
      <c r="J15" s="376"/>
      <c r="K15" s="374"/>
      <c r="L15" s="375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24.95" customHeight="1" x14ac:dyDescent="0.3">
      <c r="B16" s="174"/>
      <c r="C16" s="274" t="s">
        <v>18</v>
      </c>
      <c r="D16" s="587"/>
      <c r="E16" s="588"/>
      <c r="F16" s="589"/>
      <c r="G16" s="597"/>
      <c r="H16" s="588"/>
      <c r="I16" s="589"/>
      <c r="J16" s="597"/>
      <c r="K16" s="588"/>
      <c r="L16" s="589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5" s="35" customFormat="1" ht="24.95" customHeight="1" x14ac:dyDescent="0.3">
      <c r="B17" s="174" t="s">
        <v>51</v>
      </c>
      <c r="C17" s="277" t="s">
        <v>719</v>
      </c>
      <c r="D17" s="587">
        <v>1</v>
      </c>
      <c r="E17" s="588"/>
      <c r="F17" s="589"/>
      <c r="G17" s="597">
        <v>1</v>
      </c>
      <c r="H17" s="588"/>
      <c r="I17" s="589"/>
      <c r="J17" s="597"/>
      <c r="K17" s="588"/>
      <c r="L17" s="589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5" s="35" customFormat="1" ht="24.95" customHeight="1" x14ac:dyDescent="0.3">
      <c r="B18" s="174" t="s">
        <v>52</v>
      </c>
      <c r="C18" s="277" t="s">
        <v>717</v>
      </c>
      <c r="D18" s="587">
        <v>1</v>
      </c>
      <c r="E18" s="588"/>
      <c r="F18" s="589"/>
      <c r="G18" s="597"/>
      <c r="H18" s="588"/>
      <c r="I18" s="589"/>
      <c r="J18" s="597"/>
      <c r="K18" s="588"/>
      <c r="L18" s="589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5" s="35" customFormat="1" ht="24.95" customHeight="1" x14ac:dyDescent="0.3">
      <c r="B19" s="176" t="s">
        <v>53</v>
      </c>
      <c r="C19" s="278" t="s">
        <v>718</v>
      </c>
      <c r="D19" s="369"/>
      <c r="E19" s="370"/>
      <c r="F19" s="371"/>
      <c r="G19" s="372"/>
      <c r="H19" s="370"/>
      <c r="I19" s="371"/>
      <c r="J19" s="372"/>
      <c r="K19" s="370"/>
      <c r="L19" s="371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5" s="35" customFormat="1" ht="24.95" customHeight="1" x14ac:dyDescent="0.3">
      <c r="B20" s="176" t="s">
        <v>54</v>
      </c>
      <c r="C20" s="278"/>
      <c r="D20" s="587"/>
      <c r="E20" s="588"/>
      <c r="F20" s="589"/>
      <c r="G20" s="597"/>
      <c r="H20" s="588"/>
      <c r="I20" s="589"/>
      <c r="J20" s="597"/>
      <c r="K20" s="588"/>
      <c r="L20" s="589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5" s="35" customFormat="1" ht="24.95" customHeight="1" thickBot="1" x14ac:dyDescent="0.35">
      <c r="B21" s="174" t="s">
        <v>265</v>
      </c>
      <c r="C21" s="275"/>
      <c r="D21" s="601"/>
      <c r="E21" s="602"/>
      <c r="F21" s="603"/>
      <c r="G21" s="597"/>
      <c r="H21" s="588"/>
      <c r="I21" s="589"/>
      <c r="J21" s="597"/>
      <c r="K21" s="588"/>
      <c r="L21" s="589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5" s="25" customFormat="1" ht="36.75" customHeight="1" thickBot="1" x14ac:dyDescent="0.35">
      <c r="B22" s="580"/>
      <c r="C22" s="582" t="s">
        <v>844</v>
      </c>
      <c r="D22" s="268" t="s">
        <v>238</v>
      </c>
      <c r="E22" s="269" t="s">
        <v>236</v>
      </c>
      <c r="F22" s="270" t="s">
        <v>237</v>
      </c>
      <c r="G22" s="271" t="s">
        <v>238</v>
      </c>
      <c r="H22" s="269" t="s">
        <v>236</v>
      </c>
      <c r="I22" s="272" t="s">
        <v>237</v>
      </c>
      <c r="J22" s="268" t="s">
        <v>238</v>
      </c>
      <c r="K22" s="269" t="s">
        <v>236</v>
      </c>
      <c r="L22" s="272" t="s">
        <v>237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5" s="25" customFormat="1" ht="36.75" customHeight="1" thickBot="1" x14ac:dyDescent="0.35">
      <c r="B23" s="581"/>
      <c r="C23" s="583"/>
      <c r="D23" s="377">
        <v>87</v>
      </c>
      <c r="E23" s="378">
        <v>19</v>
      </c>
      <c r="F23" s="378">
        <v>68</v>
      </c>
      <c r="G23" s="379">
        <v>9</v>
      </c>
      <c r="H23" s="378">
        <v>2</v>
      </c>
      <c r="I23" s="380">
        <v>7</v>
      </c>
      <c r="J23" s="377"/>
      <c r="K23" s="378"/>
      <c r="L23" s="380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2:25" s="35" customFormat="1" ht="18.75" x14ac:dyDescent="0.3">
      <c r="B24" s="46"/>
      <c r="C24" s="47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5" s="35" customFormat="1" ht="18.75" x14ac:dyDescent="0.3"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s="35" customFormat="1" ht="18.75" x14ac:dyDescent="0.3">
      <c r="C26" s="35" t="s">
        <v>211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8.75" x14ac:dyDescent="0.3">
      <c r="C27" s="35" t="s">
        <v>573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8.75" x14ac:dyDescent="0.3"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8.75" customHeight="1" x14ac:dyDescent="0.3"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8.75" x14ac:dyDescent="0.3">
      <c r="C30" s="37"/>
      <c r="M30" s="590"/>
      <c r="N30" s="590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8.75" x14ac:dyDescent="0.3">
      <c r="D31" s="172"/>
      <c r="E31" s="172"/>
      <c r="F31" s="172"/>
      <c r="G31" s="172"/>
      <c r="H31" s="172"/>
      <c r="I31" s="172"/>
      <c r="J31" s="172"/>
      <c r="K31" s="172"/>
      <c r="L31" s="172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mergeCells count="53">
    <mergeCell ref="D21:F21"/>
    <mergeCell ref="G21:I21"/>
    <mergeCell ref="J21:L21"/>
    <mergeCell ref="J16:L16"/>
    <mergeCell ref="J17:L17"/>
    <mergeCell ref="J18:L18"/>
    <mergeCell ref="J20:L2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13:F13"/>
    <mergeCell ref="V6:V7"/>
    <mergeCell ref="G8:I8"/>
    <mergeCell ref="J8:L8"/>
    <mergeCell ref="G9:I9"/>
    <mergeCell ref="G10:I10"/>
    <mergeCell ref="J9:L9"/>
    <mergeCell ref="J10:L10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31"/>
  <sheetViews>
    <sheetView showGridLines="0" zoomScaleNormal="100" zoomScaleSheetLayoutView="86" workbookViewId="0">
      <selection activeCell="G18" sqref="G18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92"/>
      <c r="I1" s="604" t="s">
        <v>205</v>
      </c>
      <c r="J1" s="604"/>
    </row>
    <row r="2" spans="2:10" ht="15.75" x14ac:dyDescent="0.25">
      <c r="G2" s="192"/>
    </row>
    <row r="4" spans="2:10" ht="18.75" x14ac:dyDescent="0.3">
      <c r="B4" s="607" t="s">
        <v>834</v>
      </c>
      <c r="C4" s="607"/>
      <c r="D4" s="607"/>
      <c r="E4" s="607"/>
      <c r="F4" s="607"/>
      <c r="G4" s="607"/>
      <c r="H4" s="119"/>
    </row>
    <row r="5" spans="2:10" ht="13.5" thickBot="1" x14ac:dyDescent="0.25">
      <c r="B5" s="120"/>
      <c r="C5" s="121"/>
      <c r="D5" s="121"/>
      <c r="E5" s="121"/>
      <c r="F5" s="121"/>
      <c r="G5" s="118" t="s">
        <v>3</v>
      </c>
    </row>
    <row r="6" spans="2:10" ht="22.5" customHeight="1" thickBot="1" x14ac:dyDescent="0.25">
      <c r="B6" s="608"/>
      <c r="C6" s="609"/>
      <c r="D6" s="612" t="s">
        <v>0</v>
      </c>
      <c r="E6" s="613"/>
      <c r="F6" s="612" t="s">
        <v>44</v>
      </c>
      <c r="G6" s="613"/>
    </row>
    <row r="7" spans="2:10" ht="22.5" customHeight="1" thickBot="1" x14ac:dyDescent="0.25">
      <c r="B7" s="610"/>
      <c r="C7" s="611"/>
      <c r="D7" s="279" t="s">
        <v>217</v>
      </c>
      <c r="E7" s="280" t="s">
        <v>218</v>
      </c>
      <c r="F7" s="279" t="s">
        <v>217</v>
      </c>
      <c r="G7" s="280" t="s">
        <v>218</v>
      </c>
    </row>
    <row r="8" spans="2:10" ht="30" customHeight="1" x14ac:dyDescent="0.2">
      <c r="B8" s="614" t="s">
        <v>219</v>
      </c>
      <c r="C8" s="122" t="s">
        <v>257</v>
      </c>
      <c r="D8" s="186">
        <v>110766</v>
      </c>
      <c r="E8" s="187">
        <v>80489</v>
      </c>
      <c r="F8" s="186">
        <v>112145</v>
      </c>
      <c r="G8" s="187">
        <v>81456</v>
      </c>
    </row>
    <row r="9" spans="2:10" ht="30" customHeight="1" x14ac:dyDescent="0.2">
      <c r="B9" s="614"/>
      <c r="C9" s="185" t="s">
        <v>258</v>
      </c>
      <c r="D9" s="188">
        <v>207650</v>
      </c>
      <c r="E9" s="189">
        <v>148404</v>
      </c>
      <c r="F9" s="188">
        <v>200968</v>
      </c>
      <c r="G9" s="189">
        <v>143721</v>
      </c>
    </row>
    <row r="10" spans="2:10" ht="30" customHeight="1" thickBot="1" x14ac:dyDescent="0.25">
      <c r="B10" s="615"/>
      <c r="C10" s="123" t="s">
        <v>259</v>
      </c>
      <c r="D10" s="190">
        <v>155270</v>
      </c>
      <c r="E10" s="191">
        <v>111794</v>
      </c>
      <c r="F10" s="420">
        <v>142766</v>
      </c>
      <c r="G10" s="421">
        <v>102890</v>
      </c>
    </row>
    <row r="11" spans="2:10" ht="30" customHeight="1" x14ac:dyDescent="0.2">
      <c r="B11" s="605" t="s">
        <v>220</v>
      </c>
      <c r="C11" s="122" t="s">
        <v>257</v>
      </c>
      <c r="D11" s="186">
        <v>242720</v>
      </c>
      <c r="E11" s="187">
        <v>172988</v>
      </c>
      <c r="F11" s="186">
        <v>241980</v>
      </c>
      <c r="G11" s="187">
        <v>172470</v>
      </c>
    </row>
    <row r="12" spans="2:10" ht="30" customHeight="1" x14ac:dyDescent="0.2">
      <c r="B12" s="605"/>
      <c r="C12" s="185" t="s">
        <v>258</v>
      </c>
      <c r="D12" s="188">
        <v>385000</v>
      </c>
      <c r="E12" s="189">
        <v>272727</v>
      </c>
      <c r="F12" s="188">
        <v>272848</v>
      </c>
      <c r="G12" s="189">
        <v>194810</v>
      </c>
    </row>
    <row r="13" spans="2:10" ht="30" customHeight="1" thickBot="1" x14ac:dyDescent="0.25">
      <c r="B13" s="606"/>
      <c r="C13" s="123" t="s">
        <v>259</v>
      </c>
      <c r="D13" s="190">
        <v>313333</v>
      </c>
      <c r="E13" s="191">
        <v>225583</v>
      </c>
      <c r="F13" s="420">
        <v>259360</v>
      </c>
      <c r="G13" s="421">
        <v>184654</v>
      </c>
    </row>
    <row r="14" spans="2:10" ht="13.5" customHeight="1" x14ac:dyDescent="0.2"/>
    <row r="15" spans="2:10" x14ac:dyDescent="0.2">
      <c r="B15" s="206" t="s">
        <v>575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37"/>
  <sheetViews>
    <sheetView showGridLines="0" topLeftCell="A10" zoomScale="85" zoomScaleNormal="85" workbookViewId="0">
      <selection activeCell="B33" sqref="B33:H33"/>
    </sheetView>
  </sheetViews>
  <sheetFormatPr defaultRowHeight="15.75" x14ac:dyDescent="0.25"/>
  <cols>
    <col min="1" max="1" width="2.7109375" style="13" customWidth="1"/>
    <col min="2" max="2" width="39" style="13" customWidth="1"/>
    <col min="3" max="3" width="20.85546875" style="13" customWidth="1"/>
    <col min="4" max="9" width="30.140625" style="13" customWidth="1"/>
    <col min="10" max="10" width="18.85546875" style="13" customWidth="1"/>
    <col min="11" max="11" width="15.5703125" style="13" customWidth="1"/>
    <col min="12" max="258" width="9.140625" style="13"/>
    <col min="259" max="259" width="6.7109375" style="13" customWidth="1"/>
    <col min="260" max="265" width="30.140625" style="13" customWidth="1"/>
    <col min="266" max="266" width="18.85546875" style="13" customWidth="1"/>
    <col min="267" max="267" width="15.5703125" style="13" customWidth="1"/>
    <col min="268" max="514" width="9.140625" style="13"/>
    <col min="515" max="515" width="6.7109375" style="13" customWidth="1"/>
    <col min="516" max="521" width="30.140625" style="13" customWidth="1"/>
    <col min="522" max="522" width="18.85546875" style="13" customWidth="1"/>
    <col min="523" max="523" width="15.5703125" style="13" customWidth="1"/>
    <col min="524" max="770" width="9.140625" style="13"/>
    <col min="771" max="771" width="6.7109375" style="13" customWidth="1"/>
    <col min="772" max="777" width="30.140625" style="13" customWidth="1"/>
    <col min="778" max="778" width="18.85546875" style="13" customWidth="1"/>
    <col min="779" max="779" width="15.5703125" style="13" customWidth="1"/>
    <col min="780" max="1026" width="9.140625" style="13"/>
    <col min="1027" max="1027" width="6.7109375" style="13" customWidth="1"/>
    <col min="1028" max="1033" width="30.140625" style="13" customWidth="1"/>
    <col min="1034" max="1034" width="18.85546875" style="13" customWidth="1"/>
    <col min="1035" max="1035" width="15.5703125" style="13" customWidth="1"/>
    <col min="1036" max="1282" width="9.140625" style="13"/>
    <col min="1283" max="1283" width="6.7109375" style="13" customWidth="1"/>
    <col min="1284" max="1289" width="30.140625" style="13" customWidth="1"/>
    <col min="1290" max="1290" width="18.85546875" style="13" customWidth="1"/>
    <col min="1291" max="1291" width="15.5703125" style="13" customWidth="1"/>
    <col min="1292" max="1538" width="9.140625" style="13"/>
    <col min="1539" max="1539" width="6.7109375" style="13" customWidth="1"/>
    <col min="1540" max="1545" width="30.140625" style="13" customWidth="1"/>
    <col min="1546" max="1546" width="18.85546875" style="13" customWidth="1"/>
    <col min="1547" max="1547" width="15.5703125" style="13" customWidth="1"/>
    <col min="1548" max="1794" width="9.140625" style="13"/>
    <col min="1795" max="1795" width="6.7109375" style="13" customWidth="1"/>
    <col min="1796" max="1801" width="30.140625" style="13" customWidth="1"/>
    <col min="1802" max="1802" width="18.85546875" style="13" customWidth="1"/>
    <col min="1803" max="1803" width="15.5703125" style="13" customWidth="1"/>
    <col min="1804" max="2050" width="9.140625" style="13"/>
    <col min="2051" max="2051" width="6.7109375" style="13" customWidth="1"/>
    <col min="2052" max="2057" width="30.140625" style="13" customWidth="1"/>
    <col min="2058" max="2058" width="18.85546875" style="13" customWidth="1"/>
    <col min="2059" max="2059" width="15.5703125" style="13" customWidth="1"/>
    <col min="2060" max="2306" width="9.140625" style="13"/>
    <col min="2307" max="2307" width="6.7109375" style="13" customWidth="1"/>
    <col min="2308" max="2313" width="30.140625" style="13" customWidth="1"/>
    <col min="2314" max="2314" width="18.85546875" style="13" customWidth="1"/>
    <col min="2315" max="2315" width="15.5703125" style="13" customWidth="1"/>
    <col min="2316" max="2562" width="9.140625" style="13"/>
    <col min="2563" max="2563" width="6.7109375" style="13" customWidth="1"/>
    <col min="2564" max="2569" width="30.140625" style="13" customWidth="1"/>
    <col min="2570" max="2570" width="18.85546875" style="13" customWidth="1"/>
    <col min="2571" max="2571" width="15.5703125" style="13" customWidth="1"/>
    <col min="2572" max="2818" width="9.140625" style="13"/>
    <col min="2819" max="2819" width="6.7109375" style="13" customWidth="1"/>
    <col min="2820" max="2825" width="30.140625" style="13" customWidth="1"/>
    <col min="2826" max="2826" width="18.85546875" style="13" customWidth="1"/>
    <col min="2827" max="2827" width="15.5703125" style="13" customWidth="1"/>
    <col min="2828" max="3074" width="9.140625" style="13"/>
    <col min="3075" max="3075" width="6.7109375" style="13" customWidth="1"/>
    <col min="3076" max="3081" width="30.140625" style="13" customWidth="1"/>
    <col min="3082" max="3082" width="18.85546875" style="13" customWidth="1"/>
    <col min="3083" max="3083" width="15.5703125" style="13" customWidth="1"/>
    <col min="3084" max="3330" width="9.140625" style="13"/>
    <col min="3331" max="3331" width="6.7109375" style="13" customWidth="1"/>
    <col min="3332" max="3337" width="30.140625" style="13" customWidth="1"/>
    <col min="3338" max="3338" width="18.85546875" style="13" customWidth="1"/>
    <col min="3339" max="3339" width="15.5703125" style="13" customWidth="1"/>
    <col min="3340" max="3586" width="9.140625" style="13"/>
    <col min="3587" max="3587" width="6.7109375" style="13" customWidth="1"/>
    <col min="3588" max="3593" width="30.140625" style="13" customWidth="1"/>
    <col min="3594" max="3594" width="18.85546875" style="13" customWidth="1"/>
    <col min="3595" max="3595" width="15.5703125" style="13" customWidth="1"/>
    <col min="3596" max="3842" width="9.140625" style="13"/>
    <col min="3843" max="3843" width="6.7109375" style="13" customWidth="1"/>
    <col min="3844" max="3849" width="30.140625" style="13" customWidth="1"/>
    <col min="3850" max="3850" width="18.85546875" style="13" customWidth="1"/>
    <col min="3851" max="3851" width="15.5703125" style="13" customWidth="1"/>
    <col min="3852" max="4098" width="9.140625" style="13"/>
    <col min="4099" max="4099" width="6.7109375" style="13" customWidth="1"/>
    <col min="4100" max="4105" width="30.140625" style="13" customWidth="1"/>
    <col min="4106" max="4106" width="18.85546875" style="13" customWidth="1"/>
    <col min="4107" max="4107" width="15.5703125" style="13" customWidth="1"/>
    <col min="4108" max="4354" width="9.140625" style="13"/>
    <col min="4355" max="4355" width="6.7109375" style="13" customWidth="1"/>
    <col min="4356" max="4361" width="30.140625" style="13" customWidth="1"/>
    <col min="4362" max="4362" width="18.85546875" style="13" customWidth="1"/>
    <col min="4363" max="4363" width="15.5703125" style="13" customWidth="1"/>
    <col min="4364" max="4610" width="9.140625" style="13"/>
    <col min="4611" max="4611" width="6.7109375" style="13" customWidth="1"/>
    <col min="4612" max="4617" width="30.140625" style="13" customWidth="1"/>
    <col min="4618" max="4618" width="18.85546875" style="13" customWidth="1"/>
    <col min="4619" max="4619" width="15.5703125" style="13" customWidth="1"/>
    <col min="4620" max="4866" width="9.140625" style="13"/>
    <col min="4867" max="4867" width="6.7109375" style="13" customWidth="1"/>
    <col min="4868" max="4873" width="30.140625" style="13" customWidth="1"/>
    <col min="4874" max="4874" width="18.85546875" style="13" customWidth="1"/>
    <col min="4875" max="4875" width="15.5703125" style="13" customWidth="1"/>
    <col min="4876" max="5122" width="9.140625" style="13"/>
    <col min="5123" max="5123" width="6.7109375" style="13" customWidth="1"/>
    <col min="5124" max="5129" width="30.140625" style="13" customWidth="1"/>
    <col min="5130" max="5130" width="18.85546875" style="13" customWidth="1"/>
    <col min="5131" max="5131" width="15.5703125" style="13" customWidth="1"/>
    <col min="5132" max="5378" width="9.140625" style="13"/>
    <col min="5379" max="5379" width="6.7109375" style="13" customWidth="1"/>
    <col min="5380" max="5385" width="30.140625" style="13" customWidth="1"/>
    <col min="5386" max="5386" width="18.85546875" style="13" customWidth="1"/>
    <col min="5387" max="5387" width="15.5703125" style="13" customWidth="1"/>
    <col min="5388" max="5634" width="9.140625" style="13"/>
    <col min="5635" max="5635" width="6.7109375" style="13" customWidth="1"/>
    <col min="5636" max="5641" width="30.140625" style="13" customWidth="1"/>
    <col min="5642" max="5642" width="18.85546875" style="13" customWidth="1"/>
    <col min="5643" max="5643" width="15.5703125" style="13" customWidth="1"/>
    <col min="5644" max="5890" width="9.140625" style="13"/>
    <col min="5891" max="5891" width="6.7109375" style="13" customWidth="1"/>
    <col min="5892" max="5897" width="30.140625" style="13" customWidth="1"/>
    <col min="5898" max="5898" width="18.85546875" style="13" customWidth="1"/>
    <col min="5899" max="5899" width="15.5703125" style="13" customWidth="1"/>
    <col min="5900" max="6146" width="9.140625" style="13"/>
    <col min="6147" max="6147" width="6.7109375" style="13" customWidth="1"/>
    <col min="6148" max="6153" width="30.140625" style="13" customWidth="1"/>
    <col min="6154" max="6154" width="18.85546875" style="13" customWidth="1"/>
    <col min="6155" max="6155" width="15.5703125" style="13" customWidth="1"/>
    <col min="6156" max="6402" width="9.140625" style="13"/>
    <col min="6403" max="6403" width="6.7109375" style="13" customWidth="1"/>
    <col min="6404" max="6409" width="30.140625" style="13" customWidth="1"/>
    <col min="6410" max="6410" width="18.85546875" style="13" customWidth="1"/>
    <col min="6411" max="6411" width="15.5703125" style="13" customWidth="1"/>
    <col min="6412" max="6658" width="9.140625" style="13"/>
    <col min="6659" max="6659" width="6.7109375" style="13" customWidth="1"/>
    <col min="6660" max="6665" width="30.140625" style="13" customWidth="1"/>
    <col min="6666" max="6666" width="18.85546875" style="13" customWidth="1"/>
    <col min="6667" max="6667" width="15.5703125" style="13" customWidth="1"/>
    <col min="6668" max="6914" width="9.140625" style="13"/>
    <col min="6915" max="6915" width="6.7109375" style="13" customWidth="1"/>
    <col min="6916" max="6921" width="30.140625" style="13" customWidth="1"/>
    <col min="6922" max="6922" width="18.85546875" style="13" customWidth="1"/>
    <col min="6923" max="6923" width="15.5703125" style="13" customWidth="1"/>
    <col min="6924" max="7170" width="9.140625" style="13"/>
    <col min="7171" max="7171" width="6.7109375" style="13" customWidth="1"/>
    <col min="7172" max="7177" width="30.140625" style="13" customWidth="1"/>
    <col min="7178" max="7178" width="18.85546875" style="13" customWidth="1"/>
    <col min="7179" max="7179" width="15.5703125" style="13" customWidth="1"/>
    <col min="7180" max="7426" width="9.140625" style="13"/>
    <col min="7427" max="7427" width="6.7109375" style="13" customWidth="1"/>
    <col min="7428" max="7433" width="30.140625" style="13" customWidth="1"/>
    <col min="7434" max="7434" width="18.85546875" style="13" customWidth="1"/>
    <col min="7435" max="7435" width="15.5703125" style="13" customWidth="1"/>
    <col min="7436" max="7682" width="9.140625" style="13"/>
    <col min="7683" max="7683" width="6.7109375" style="13" customWidth="1"/>
    <col min="7684" max="7689" width="30.140625" style="13" customWidth="1"/>
    <col min="7690" max="7690" width="18.85546875" style="13" customWidth="1"/>
    <col min="7691" max="7691" width="15.5703125" style="13" customWidth="1"/>
    <col min="7692" max="7938" width="9.140625" style="13"/>
    <col min="7939" max="7939" width="6.7109375" style="13" customWidth="1"/>
    <col min="7940" max="7945" width="30.140625" style="13" customWidth="1"/>
    <col min="7946" max="7946" width="18.85546875" style="13" customWidth="1"/>
    <col min="7947" max="7947" width="15.5703125" style="13" customWidth="1"/>
    <col min="7948" max="8194" width="9.140625" style="13"/>
    <col min="8195" max="8195" width="6.7109375" style="13" customWidth="1"/>
    <col min="8196" max="8201" width="30.140625" style="13" customWidth="1"/>
    <col min="8202" max="8202" width="18.85546875" style="13" customWidth="1"/>
    <col min="8203" max="8203" width="15.5703125" style="13" customWidth="1"/>
    <col min="8204" max="8450" width="9.140625" style="13"/>
    <col min="8451" max="8451" width="6.7109375" style="13" customWidth="1"/>
    <col min="8452" max="8457" width="30.140625" style="13" customWidth="1"/>
    <col min="8458" max="8458" width="18.85546875" style="13" customWidth="1"/>
    <col min="8459" max="8459" width="15.5703125" style="13" customWidth="1"/>
    <col min="8460" max="8706" width="9.140625" style="13"/>
    <col min="8707" max="8707" width="6.7109375" style="13" customWidth="1"/>
    <col min="8708" max="8713" width="30.140625" style="13" customWidth="1"/>
    <col min="8714" max="8714" width="18.85546875" style="13" customWidth="1"/>
    <col min="8715" max="8715" width="15.5703125" style="13" customWidth="1"/>
    <col min="8716" max="8962" width="9.140625" style="13"/>
    <col min="8963" max="8963" width="6.7109375" style="13" customWidth="1"/>
    <col min="8964" max="8969" width="30.140625" style="13" customWidth="1"/>
    <col min="8970" max="8970" width="18.85546875" style="13" customWidth="1"/>
    <col min="8971" max="8971" width="15.5703125" style="13" customWidth="1"/>
    <col min="8972" max="9218" width="9.140625" style="13"/>
    <col min="9219" max="9219" width="6.7109375" style="13" customWidth="1"/>
    <col min="9220" max="9225" width="30.140625" style="13" customWidth="1"/>
    <col min="9226" max="9226" width="18.85546875" style="13" customWidth="1"/>
    <col min="9227" max="9227" width="15.5703125" style="13" customWidth="1"/>
    <col min="9228" max="9474" width="9.140625" style="13"/>
    <col min="9475" max="9475" width="6.7109375" style="13" customWidth="1"/>
    <col min="9476" max="9481" width="30.140625" style="13" customWidth="1"/>
    <col min="9482" max="9482" width="18.85546875" style="13" customWidth="1"/>
    <col min="9483" max="9483" width="15.5703125" style="13" customWidth="1"/>
    <col min="9484" max="9730" width="9.140625" style="13"/>
    <col min="9731" max="9731" width="6.7109375" style="13" customWidth="1"/>
    <col min="9732" max="9737" width="30.140625" style="13" customWidth="1"/>
    <col min="9738" max="9738" width="18.85546875" style="13" customWidth="1"/>
    <col min="9739" max="9739" width="15.5703125" style="13" customWidth="1"/>
    <col min="9740" max="9986" width="9.140625" style="13"/>
    <col min="9987" max="9987" width="6.7109375" style="13" customWidth="1"/>
    <col min="9988" max="9993" width="30.140625" style="13" customWidth="1"/>
    <col min="9994" max="9994" width="18.85546875" style="13" customWidth="1"/>
    <col min="9995" max="9995" width="15.5703125" style="13" customWidth="1"/>
    <col min="9996" max="10242" width="9.140625" style="13"/>
    <col min="10243" max="10243" width="6.7109375" style="13" customWidth="1"/>
    <col min="10244" max="10249" width="30.140625" style="13" customWidth="1"/>
    <col min="10250" max="10250" width="18.85546875" style="13" customWidth="1"/>
    <col min="10251" max="10251" width="15.5703125" style="13" customWidth="1"/>
    <col min="10252" max="10498" width="9.140625" style="13"/>
    <col min="10499" max="10499" width="6.7109375" style="13" customWidth="1"/>
    <col min="10500" max="10505" width="30.140625" style="13" customWidth="1"/>
    <col min="10506" max="10506" width="18.85546875" style="13" customWidth="1"/>
    <col min="10507" max="10507" width="15.5703125" style="13" customWidth="1"/>
    <col min="10508" max="10754" width="9.140625" style="13"/>
    <col min="10755" max="10755" width="6.7109375" style="13" customWidth="1"/>
    <col min="10756" max="10761" width="30.140625" style="13" customWidth="1"/>
    <col min="10762" max="10762" width="18.85546875" style="13" customWidth="1"/>
    <col min="10763" max="10763" width="15.5703125" style="13" customWidth="1"/>
    <col min="10764" max="11010" width="9.140625" style="13"/>
    <col min="11011" max="11011" width="6.7109375" style="13" customWidth="1"/>
    <col min="11012" max="11017" width="30.140625" style="13" customWidth="1"/>
    <col min="11018" max="11018" width="18.85546875" style="13" customWidth="1"/>
    <col min="11019" max="11019" width="15.5703125" style="13" customWidth="1"/>
    <col min="11020" max="11266" width="9.140625" style="13"/>
    <col min="11267" max="11267" width="6.7109375" style="13" customWidth="1"/>
    <col min="11268" max="11273" width="30.140625" style="13" customWidth="1"/>
    <col min="11274" max="11274" width="18.85546875" style="13" customWidth="1"/>
    <col min="11275" max="11275" width="15.5703125" style="13" customWidth="1"/>
    <col min="11276" max="11522" width="9.140625" style="13"/>
    <col min="11523" max="11523" width="6.7109375" style="13" customWidth="1"/>
    <col min="11524" max="11529" width="30.140625" style="13" customWidth="1"/>
    <col min="11530" max="11530" width="18.85546875" style="13" customWidth="1"/>
    <col min="11531" max="11531" width="15.5703125" style="13" customWidth="1"/>
    <col min="11532" max="11778" width="9.140625" style="13"/>
    <col min="11779" max="11779" width="6.7109375" style="13" customWidth="1"/>
    <col min="11780" max="11785" width="30.140625" style="13" customWidth="1"/>
    <col min="11786" max="11786" width="18.85546875" style="13" customWidth="1"/>
    <col min="11787" max="11787" width="15.5703125" style="13" customWidth="1"/>
    <col min="11788" max="12034" width="9.140625" style="13"/>
    <col min="12035" max="12035" width="6.7109375" style="13" customWidth="1"/>
    <col min="12036" max="12041" width="30.140625" style="13" customWidth="1"/>
    <col min="12042" max="12042" width="18.85546875" style="13" customWidth="1"/>
    <col min="12043" max="12043" width="15.5703125" style="13" customWidth="1"/>
    <col min="12044" max="12290" width="9.140625" style="13"/>
    <col min="12291" max="12291" width="6.7109375" style="13" customWidth="1"/>
    <col min="12292" max="12297" width="30.140625" style="13" customWidth="1"/>
    <col min="12298" max="12298" width="18.85546875" style="13" customWidth="1"/>
    <col min="12299" max="12299" width="15.5703125" style="13" customWidth="1"/>
    <col min="12300" max="12546" width="9.140625" style="13"/>
    <col min="12547" max="12547" width="6.7109375" style="13" customWidth="1"/>
    <col min="12548" max="12553" width="30.140625" style="13" customWidth="1"/>
    <col min="12554" max="12554" width="18.85546875" style="13" customWidth="1"/>
    <col min="12555" max="12555" width="15.5703125" style="13" customWidth="1"/>
    <col min="12556" max="12802" width="9.140625" style="13"/>
    <col min="12803" max="12803" width="6.7109375" style="13" customWidth="1"/>
    <col min="12804" max="12809" width="30.140625" style="13" customWidth="1"/>
    <col min="12810" max="12810" width="18.85546875" style="13" customWidth="1"/>
    <col min="12811" max="12811" width="15.5703125" style="13" customWidth="1"/>
    <col min="12812" max="13058" width="9.140625" style="13"/>
    <col min="13059" max="13059" width="6.7109375" style="13" customWidth="1"/>
    <col min="13060" max="13065" width="30.140625" style="13" customWidth="1"/>
    <col min="13066" max="13066" width="18.85546875" style="13" customWidth="1"/>
    <col min="13067" max="13067" width="15.5703125" style="13" customWidth="1"/>
    <col min="13068" max="13314" width="9.140625" style="13"/>
    <col min="13315" max="13315" width="6.7109375" style="13" customWidth="1"/>
    <col min="13316" max="13321" width="30.140625" style="13" customWidth="1"/>
    <col min="13322" max="13322" width="18.85546875" style="13" customWidth="1"/>
    <col min="13323" max="13323" width="15.5703125" style="13" customWidth="1"/>
    <col min="13324" max="13570" width="9.140625" style="13"/>
    <col min="13571" max="13571" width="6.7109375" style="13" customWidth="1"/>
    <col min="13572" max="13577" width="30.140625" style="13" customWidth="1"/>
    <col min="13578" max="13578" width="18.85546875" style="13" customWidth="1"/>
    <col min="13579" max="13579" width="15.5703125" style="13" customWidth="1"/>
    <col min="13580" max="13826" width="9.140625" style="13"/>
    <col min="13827" max="13827" width="6.7109375" style="13" customWidth="1"/>
    <col min="13828" max="13833" width="30.140625" style="13" customWidth="1"/>
    <col min="13834" max="13834" width="18.85546875" style="13" customWidth="1"/>
    <col min="13835" max="13835" width="15.5703125" style="13" customWidth="1"/>
    <col min="13836" max="14082" width="9.140625" style="13"/>
    <col min="14083" max="14083" width="6.7109375" style="13" customWidth="1"/>
    <col min="14084" max="14089" width="30.140625" style="13" customWidth="1"/>
    <col min="14090" max="14090" width="18.85546875" style="13" customWidth="1"/>
    <col min="14091" max="14091" width="15.5703125" style="13" customWidth="1"/>
    <col min="14092" max="14338" width="9.140625" style="13"/>
    <col min="14339" max="14339" width="6.7109375" style="13" customWidth="1"/>
    <col min="14340" max="14345" width="30.140625" style="13" customWidth="1"/>
    <col min="14346" max="14346" width="18.85546875" style="13" customWidth="1"/>
    <col min="14347" max="14347" width="15.5703125" style="13" customWidth="1"/>
    <col min="14348" max="14594" width="9.140625" style="13"/>
    <col min="14595" max="14595" width="6.7109375" style="13" customWidth="1"/>
    <col min="14596" max="14601" width="30.140625" style="13" customWidth="1"/>
    <col min="14602" max="14602" width="18.85546875" style="13" customWidth="1"/>
    <col min="14603" max="14603" width="15.5703125" style="13" customWidth="1"/>
    <col min="14604" max="14850" width="9.140625" style="13"/>
    <col min="14851" max="14851" width="6.7109375" style="13" customWidth="1"/>
    <col min="14852" max="14857" width="30.140625" style="13" customWidth="1"/>
    <col min="14858" max="14858" width="18.85546875" style="13" customWidth="1"/>
    <col min="14859" max="14859" width="15.5703125" style="13" customWidth="1"/>
    <col min="14860" max="15106" width="9.140625" style="13"/>
    <col min="15107" max="15107" width="6.7109375" style="13" customWidth="1"/>
    <col min="15108" max="15113" width="30.140625" style="13" customWidth="1"/>
    <col min="15114" max="15114" width="18.85546875" style="13" customWidth="1"/>
    <col min="15115" max="15115" width="15.5703125" style="13" customWidth="1"/>
    <col min="15116" max="15362" width="9.140625" style="13"/>
    <col min="15363" max="15363" width="6.7109375" style="13" customWidth="1"/>
    <col min="15364" max="15369" width="30.140625" style="13" customWidth="1"/>
    <col min="15370" max="15370" width="18.85546875" style="13" customWidth="1"/>
    <col min="15371" max="15371" width="15.5703125" style="13" customWidth="1"/>
    <col min="15372" max="15618" width="9.140625" style="13"/>
    <col min="15619" max="15619" width="6.7109375" style="13" customWidth="1"/>
    <col min="15620" max="15625" width="30.140625" style="13" customWidth="1"/>
    <col min="15626" max="15626" width="18.85546875" style="13" customWidth="1"/>
    <col min="15627" max="15627" width="15.5703125" style="13" customWidth="1"/>
    <col min="15628" max="15874" width="9.140625" style="13"/>
    <col min="15875" max="15875" width="6.7109375" style="13" customWidth="1"/>
    <col min="15876" max="15881" width="30.140625" style="13" customWidth="1"/>
    <col min="15882" max="15882" width="18.85546875" style="13" customWidth="1"/>
    <col min="15883" max="15883" width="15.5703125" style="13" customWidth="1"/>
    <col min="15884" max="16130" width="9.140625" style="13"/>
    <col min="16131" max="16131" width="6.7109375" style="13" customWidth="1"/>
    <col min="16132" max="16137" width="30.140625" style="13" customWidth="1"/>
    <col min="16138" max="16138" width="18.85546875" style="13" customWidth="1"/>
    <col min="16139" max="16139" width="15.5703125" style="13" customWidth="1"/>
    <col min="16140" max="16384" width="9.140625" style="13"/>
  </cols>
  <sheetData>
    <row r="1" spans="2:11" x14ac:dyDescent="0.25">
      <c r="B1" s="8"/>
      <c r="C1" s="8"/>
      <c r="D1" s="8"/>
      <c r="E1" s="8"/>
      <c r="F1" s="8"/>
      <c r="G1" s="8"/>
      <c r="H1" s="8"/>
      <c r="I1" s="9" t="s">
        <v>204</v>
      </c>
    </row>
    <row r="2" spans="2:11" x14ac:dyDescent="0.25">
      <c r="B2" s="8"/>
      <c r="C2" s="8"/>
      <c r="D2" s="8"/>
      <c r="E2" s="8"/>
      <c r="F2" s="8"/>
      <c r="G2" s="8"/>
      <c r="H2" s="8"/>
      <c r="I2" s="9"/>
    </row>
    <row r="3" spans="2:11" ht="20.25" customHeight="1" x14ac:dyDescent="0.3">
      <c r="B3" s="616" t="s">
        <v>684</v>
      </c>
      <c r="C3" s="616"/>
      <c r="D3" s="616"/>
      <c r="E3" s="616"/>
      <c r="F3" s="616"/>
      <c r="G3" s="616"/>
      <c r="H3" s="616"/>
      <c r="I3" s="616"/>
      <c r="J3" s="381"/>
      <c r="K3" s="14"/>
    </row>
    <row r="4" spans="2:11" ht="16.5" thickBot="1" x14ac:dyDescent="0.3">
      <c r="B4" s="125"/>
      <c r="C4" s="125"/>
      <c r="D4" s="125"/>
      <c r="E4" s="125"/>
      <c r="F4" s="125"/>
      <c r="G4" s="125"/>
      <c r="I4" s="126" t="s">
        <v>3</v>
      </c>
    </row>
    <row r="5" spans="2:11" s="48" customFormat="1" ht="44.25" customHeight="1" thickBot="1" x14ac:dyDescent="0.35">
      <c r="B5" s="620" t="s">
        <v>800</v>
      </c>
      <c r="C5" s="621"/>
      <c r="D5" s="621"/>
      <c r="E5" s="621"/>
      <c r="F5" s="621"/>
      <c r="G5" s="621"/>
      <c r="H5" s="622"/>
      <c r="I5" s="618" t="s">
        <v>225</v>
      </c>
      <c r="J5" s="110"/>
    </row>
    <row r="6" spans="2:11" s="48" customFormat="1" ht="47.25" customHeight="1" thickBot="1" x14ac:dyDescent="0.35">
      <c r="B6" s="211" t="s">
        <v>683</v>
      </c>
      <c r="C6" s="281" t="s">
        <v>222</v>
      </c>
      <c r="D6" s="281" t="s">
        <v>262</v>
      </c>
      <c r="E6" s="281" t="s">
        <v>212</v>
      </c>
      <c r="F6" s="282" t="s">
        <v>213</v>
      </c>
      <c r="G6" s="281" t="s">
        <v>214</v>
      </c>
      <c r="H6" s="281" t="s">
        <v>215</v>
      </c>
      <c r="I6" s="619"/>
      <c r="J6" s="110"/>
    </row>
    <row r="7" spans="2:11" s="48" customFormat="1" ht="20.100000000000001" customHeight="1" x14ac:dyDescent="0.3">
      <c r="B7" s="127" t="s">
        <v>722</v>
      </c>
      <c r="C7" s="127"/>
      <c r="D7" s="127"/>
      <c r="E7" s="128"/>
      <c r="F7" s="446"/>
      <c r="G7" s="447"/>
      <c r="H7" s="448"/>
      <c r="I7" s="135"/>
      <c r="J7" s="110"/>
    </row>
    <row r="8" spans="2:11" s="48" customFormat="1" ht="20.100000000000001" customHeight="1" x14ac:dyDescent="0.3">
      <c r="B8" s="127" t="s">
        <v>194</v>
      </c>
      <c r="C8" s="127"/>
      <c r="D8" s="127"/>
      <c r="E8" s="128"/>
      <c r="F8" s="128"/>
      <c r="G8" s="128"/>
      <c r="H8" s="129"/>
      <c r="I8" s="135"/>
      <c r="J8" s="110"/>
    </row>
    <row r="9" spans="2:11" s="48" customFormat="1" ht="20.100000000000001" customHeight="1" x14ac:dyDescent="0.3">
      <c r="B9" s="127" t="s">
        <v>194</v>
      </c>
      <c r="C9" s="127"/>
      <c r="D9" s="127"/>
      <c r="E9" s="128"/>
      <c r="F9" s="128"/>
      <c r="G9" s="128"/>
      <c r="H9" s="129"/>
      <c r="I9" s="135"/>
      <c r="J9" s="110"/>
    </row>
    <row r="10" spans="2:11" s="48" customFormat="1" ht="20.100000000000001" customHeight="1" x14ac:dyDescent="0.3">
      <c r="B10" s="130" t="s">
        <v>194</v>
      </c>
      <c r="C10" s="131"/>
      <c r="D10" s="131"/>
      <c r="E10" s="128"/>
      <c r="F10" s="128"/>
      <c r="G10" s="128"/>
      <c r="H10" s="129"/>
      <c r="I10" s="135"/>
      <c r="J10" s="110"/>
    </row>
    <row r="11" spans="2:11" s="48" customFormat="1" ht="20.100000000000001" customHeight="1" x14ac:dyDescent="0.3">
      <c r="B11" s="130" t="s">
        <v>194</v>
      </c>
      <c r="C11" s="131"/>
      <c r="D11" s="131"/>
      <c r="E11" s="128"/>
      <c r="F11" s="128"/>
      <c r="G11" s="128"/>
      <c r="H11" s="129"/>
      <c r="I11" s="135"/>
      <c r="J11" s="110"/>
    </row>
    <row r="12" spans="2:11" s="48" customFormat="1" ht="20.100000000000001" customHeight="1" thickBot="1" x14ac:dyDescent="0.35">
      <c r="B12" s="132" t="s">
        <v>194</v>
      </c>
      <c r="C12" s="132"/>
      <c r="D12" s="132"/>
      <c r="E12" s="133"/>
      <c r="F12" s="133"/>
      <c r="G12" s="133"/>
      <c r="H12" s="133"/>
      <c r="I12" s="136"/>
      <c r="J12" s="110"/>
    </row>
    <row r="13" spans="2:11" s="48" customFormat="1" ht="30" customHeight="1" thickBot="1" x14ac:dyDescent="0.35">
      <c r="B13" s="629" t="s">
        <v>261</v>
      </c>
      <c r="C13" s="630"/>
      <c r="D13" s="631"/>
      <c r="E13" s="283"/>
      <c r="F13" s="283"/>
      <c r="G13" s="283"/>
      <c r="H13" s="283"/>
      <c r="I13" s="283"/>
      <c r="J13" s="110"/>
    </row>
    <row r="14" spans="2:11" x14ac:dyDescent="0.25">
      <c r="I14" s="70"/>
    </row>
    <row r="15" spans="2:11" x14ac:dyDescent="0.25">
      <c r="B15" s="623" t="s">
        <v>685</v>
      </c>
      <c r="C15" s="623"/>
      <c r="D15" s="623"/>
      <c r="E15" s="623"/>
      <c r="F15" s="623"/>
      <c r="G15" s="623"/>
      <c r="H15" s="623"/>
      <c r="I15" s="114"/>
    </row>
    <row r="16" spans="2:11" x14ac:dyDescent="0.25">
      <c r="B16" s="57"/>
      <c r="C16" s="57"/>
      <c r="D16" s="57"/>
    </row>
    <row r="19" spans="2:12" x14ac:dyDescent="0.25">
      <c r="I19" s="113"/>
      <c r="J19" s="113"/>
      <c r="K19" s="113"/>
    </row>
    <row r="20" spans="2:12" ht="16.5" thickBot="1" x14ac:dyDescent="0.3">
      <c r="B20" s="134"/>
      <c r="C20" s="134"/>
      <c r="D20" s="134"/>
      <c r="E20" s="134"/>
      <c r="F20" s="134"/>
      <c r="G20" s="134"/>
      <c r="H20" s="134"/>
      <c r="I20" s="126" t="s">
        <v>3</v>
      </c>
    </row>
    <row r="21" spans="2:12" s="48" customFormat="1" ht="36" customHeight="1" thickBot="1" x14ac:dyDescent="0.35">
      <c r="B21" s="624" t="s">
        <v>835</v>
      </c>
      <c r="C21" s="625"/>
      <c r="D21" s="625"/>
      <c r="E21" s="625"/>
      <c r="F21" s="625"/>
      <c r="G21" s="625"/>
      <c r="H21" s="625"/>
      <c r="I21" s="626"/>
      <c r="L21" s="49"/>
    </row>
    <row r="22" spans="2:12" s="48" customFormat="1" ht="49.5" customHeight="1" x14ac:dyDescent="0.3">
      <c r="B22" s="627" t="s">
        <v>221</v>
      </c>
      <c r="C22" s="618" t="s">
        <v>222</v>
      </c>
      <c r="D22" s="618" t="s">
        <v>260</v>
      </c>
      <c r="E22" s="284" t="s">
        <v>43</v>
      </c>
      <c r="F22" s="284" t="s">
        <v>196</v>
      </c>
      <c r="G22" s="284" t="s">
        <v>223</v>
      </c>
      <c r="H22" s="284" t="s">
        <v>197</v>
      </c>
      <c r="I22" s="285" t="s">
        <v>225</v>
      </c>
    </row>
    <row r="23" spans="2:12" s="48" customFormat="1" ht="19.5" thickBot="1" x14ac:dyDescent="0.35">
      <c r="B23" s="628"/>
      <c r="C23" s="619"/>
      <c r="D23" s="619"/>
      <c r="E23" s="286">
        <v>1</v>
      </c>
      <c r="F23" s="286">
        <v>2</v>
      </c>
      <c r="G23" s="286">
        <v>3</v>
      </c>
      <c r="H23" s="286" t="s">
        <v>198</v>
      </c>
      <c r="I23" s="287">
        <v>5</v>
      </c>
    </row>
    <row r="24" spans="2:12" s="48" customFormat="1" ht="20.100000000000001" customHeight="1" x14ac:dyDescent="0.3">
      <c r="B24" s="127" t="s">
        <v>722</v>
      </c>
      <c r="C24" s="127"/>
      <c r="D24" s="127"/>
      <c r="E24" s="128">
        <v>0</v>
      </c>
      <c r="F24" s="128">
        <v>0</v>
      </c>
      <c r="G24" s="128">
        <v>0</v>
      </c>
      <c r="H24" s="129">
        <v>0</v>
      </c>
      <c r="I24" s="135">
        <v>0</v>
      </c>
    </row>
    <row r="25" spans="2:12" s="48" customFormat="1" ht="20.100000000000001" customHeight="1" x14ac:dyDescent="0.3">
      <c r="B25" s="127" t="s">
        <v>194</v>
      </c>
      <c r="C25" s="127"/>
      <c r="D25" s="127"/>
      <c r="E25" s="128"/>
      <c r="F25" s="128"/>
      <c r="G25" s="128"/>
      <c r="H25" s="129"/>
      <c r="I25" s="135"/>
    </row>
    <row r="26" spans="2:12" s="48" customFormat="1" ht="20.100000000000001" customHeight="1" x14ac:dyDescent="0.3">
      <c r="B26" s="127" t="s">
        <v>194</v>
      </c>
      <c r="C26" s="127"/>
      <c r="D26" s="127"/>
      <c r="E26" s="128"/>
      <c r="F26" s="128"/>
      <c r="G26" s="128"/>
      <c r="H26" s="129"/>
      <c r="I26" s="135"/>
    </row>
    <row r="27" spans="2:12" s="48" customFormat="1" ht="20.100000000000001" customHeight="1" x14ac:dyDescent="0.3">
      <c r="B27" s="130" t="s">
        <v>194</v>
      </c>
      <c r="C27" s="131"/>
      <c r="D27" s="131"/>
      <c r="E27" s="128"/>
      <c r="F27" s="128"/>
      <c r="G27" s="128"/>
      <c r="H27" s="129"/>
      <c r="I27" s="135"/>
    </row>
    <row r="28" spans="2:12" s="48" customFormat="1" ht="20.100000000000001" customHeight="1" x14ac:dyDescent="0.3">
      <c r="B28" s="130" t="s">
        <v>194</v>
      </c>
      <c r="C28" s="131"/>
      <c r="D28" s="131"/>
      <c r="E28" s="128"/>
      <c r="F28" s="128"/>
      <c r="G28" s="128"/>
      <c r="H28" s="129"/>
      <c r="I28" s="135"/>
    </row>
    <row r="29" spans="2:12" s="48" customFormat="1" ht="20.100000000000001" customHeight="1" thickBot="1" x14ac:dyDescent="0.35">
      <c r="B29" s="132" t="s">
        <v>194</v>
      </c>
      <c r="C29" s="132"/>
      <c r="D29" s="132"/>
      <c r="E29" s="133"/>
      <c r="F29" s="133"/>
      <c r="G29" s="133"/>
      <c r="H29" s="133"/>
      <c r="I29" s="136"/>
    </row>
    <row r="30" spans="2:12" s="48" customFormat="1" ht="30" customHeight="1" thickBot="1" x14ac:dyDescent="0.35">
      <c r="B30" s="629" t="s">
        <v>261</v>
      </c>
      <c r="C30" s="630"/>
      <c r="D30" s="631"/>
      <c r="E30" s="128">
        <v>0</v>
      </c>
      <c r="F30" s="128">
        <v>0</v>
      </c>
      <c r="G30" s="128">
        <v>0</v>
      </c>
      <c r="H30" s="129">
        <v>0</v>
      </c>
      <c r="I30" s="135">
        <v>0</v>
      </c>
      <c r="J30" s="110"/>
    </row>
    <row r="31" spans="2:12" s="48" customFormat="1" ht="18.75" x14ac:dyDescent="0.3">
      <c r="B31" s="137"/>
      <c r="C31" s="137"/>
      <c r="D31" s="137"/>
      <c r="E31" s="138"/>
      <c r="F31" s="138"/>
      <c r="G31" s="138"/>
      <c r="H31" s="138"/>
      <c r="I31" s="111"/>
    </row>
    <row r="32" spans="2:12" s="48" customFormat="1" ht="18.75" x14ac:dyDescent="0.3">
      <c r="B32" s="137"/>
      <c r="C32" s="137"/>
      <c r="D32" s="137"/>
      <c r="E32" s="138"/>
      <c r="F32" s="138"/>
      <c r="G32" s="138"/>
      <c r="H32" s="138"/>
      <c r="I32" s="111"/>
    </row>
    <row r="33" spans="2:9" s="48" customFormat="1" ht="18" customHeight="1" x14ac:dyDescent="0.3">
      <c r="B33" s="617" t="s">
        <v>686</v>
      </c>
      <c r="C33" s="617"/>
      <c r="D33" s="617"/>
      <c r="E33" s="617"/>
      <c r="F33" s="617"/>
      <c r="G33" s="617"/>
      <c r="H33" s="617"/>
      <c r="I33" s="111"/>
    </row>
    <row r="34" spans="2:9" s="48" customFormat="1" ht="18.75" x14ac:dyDescent="0.3">
      <c r="B34" s="617" t="s">
        <v>575</v>
      </c>
      <c r="C34" s="617"/>
      <c r="D34" s="617"/>
      <c r="E34" s="617"/>
      <c r="F34" s="617"/>
      <c r="G34" s="617"/>
      <c r="H34" s="617"/>
      <c r="I34" s="111"/>
    </row>
    <row r="35" spans="2:9" s="48" customFormat="1" ht="18.75" x14ac:dyDescent="0.3">
      <c r="B35" s="137"/>
      <c r="C35" s="137"/>
      <c r="D35" s="137"/>
      <c r="E35" s="138"/>
      <c r="F35" s="138"/>
      <c r="G35" s="138"/>
      <c r="H35" s="138"/>
      <c r="I35" s="111"/>
    </row>
    <row r="36" spans="2:9" s="48" customFormat="1" ht="18.75" x14ac:dyDescent="0.3">
      <c r="B36" s="137"/>
      <c r="C36" s="137"/>
      <c r="D36" s="137"/>
      <c r="E36" s="138"/>
      <c r="F36" s="138"/>
      <c r="G36" s="138"/>
      <c r="H36" s="138"/>
      <c r="I36" s="111"/>
    </row>
    <row r="37" spans="2:9" s="48" customFormat="1" ht="18.75" x14ac:dyDescent="0.3">
      <c r="B37" s="58"/>
      <c r="C37" s="58"/>
      <c r="D37" s="58"/>
      <c r="E37" s="59"/>
      <c r="F37" s="60"/>
      <c r="G37" s="61"/>
      <c r="H37" s="124"/>
      <c r="I37" s="124"/>
    </row>
  </sheetData>
  <mergeCells count="12">
    <mergeCell ref="B3:I3"/>
    <mergeCell ref="B34:H34"/>
    <mergeCell ref="B33:H33"/>
    <mergeCell ref="I5:I6"/>
    <mergeCell ref="B5:H5"/>
    <mergeCell ref="B15:H15"/>
    <mergeCell ref="B21:I21"/>
    <mergeCell ref="B22:B23"/>
    <mergeCell ref="C22:C23"/>
    <mergeCell ref="D22:D23"/>
    <mergeCell ref="B30:D30"/>
    <mergeCell ref="B13:D13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R34"/>
  <sheetViews>
    <sheetView showGridLines="0" topLeftCell="B4" zoomScaleNormal="100" zoomScaleSheetLayoutView="75" workbookViewId="0">
      <selection activeCell="H26" sqref="H26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8" s="9" customFormat="1" ht="27.75" customHeight="1" x14ac:dyDescent="0.25"/>
    <row r="2" spans="2:18" x14ac:dyDescent="0.25">
      <c r="B2" s="1"/>
      <c r="H2" s="9"/>
      <c r="K2" s="9" t="s">
        <v>203</v>
      </c>
      <c r="N2" s="636"/>
      <c r="O2" s="636"/>
    </row>
    <row r="3" spans="2:18" x14ac:dyDescent="0.25">
      <c r="B3" s="1"/>
      <c r="N3" s="1"/>
      <c r="O3" s="12"/>
    </row>
    <row r="4" spans="2:18" x14ac:dyDescent="0.2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20.25" x14ac:dyDescent="0.3">
      <c r="B5" s="642" t="s">
        <v>46</v>
      </c>
      <c r="C5" s="642"/>
      <c r="D5" s="642"/>
      <c r="E5" s="642"/>
      <c r="F5" s="642"/>
      <c r="G5" s="642"/>
      <c r="H5" s="642"/>
      <c r="I5" s="642"/>
      <c r="J5" s="17"/>
      <c r="K5" s="17"/>
      <c r="L5" s="17"/>
      <c r="M5" s="17"/>
      <c r="N5" s="17"/>
      <c r="O5" s="17"/>
    </row>
    <row r="6" spans="2:18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8" ht="16.5" thickBot="1" x14ac:dyDescent="0.3">
      <c r="C7" s="18"/>
      <c r="D7" s="18"/>
      <c r="E7" s="18"/>
      <c r="G7" s="18"/>
      <c r="H7" s="18"/>
      <c r="I7" s="55" t="s">
        <v>3</v>
      </c>
      <c r="K7" s="18"/>
      <c r="L7" s="18"/>
      <c r="M7" s="18"/>
      <c r="N7" s="18"/>
      <c r="O7" s="18"/>
      <c r="P7" s="18"/>
    </row>
    <row r="8" spans="2:18" s="22" customFormat="1" ht="32.25" customHeight="1" x14ac:dyDescent="0.2">
      <c r="B8" s="637" t="s">
        <v>4</v>
      </c>
      <c r="C8" s="632" t="s">
        <v>5</v>
      </c>
      <c r="D8" s="634" t="s">
        <v>801</v>
      </c>
      <c r="E8" s="634" t="s">
        <v>798</v>
      </c>
      <c r="F8" s="634" t="s">
        <v>799</v>
      </c>
      <c r="G8" s="639" t="s">
        <v>836</v>
      </c>
      <c r="H8" s="640"/>
      <c r="I8" s="499" t="s">
        <v>833</v>
      </c>
      <c r="J8" s="19"/>
      <c r="K8" s="19"/>
      <c r="L8" s="19"/>
      <c r="M8" s="19"/>
      <c r="N8" s="19"/>
      <c r="O8" s="20"/>
      <c r="P8" s="21"/>
      <c r="Q8" s="21"/>
      <c r="R8" s="21"/>
    </row>
    <row r="9" spans="2:18" s="22" customFormat="1" ht="28.5" customHeight="1" thickBot="1" x14ac:dyDescent="0.25">
      <c r="B9" s="638"/>
      <c r="C9" s="633"/>
      <c r="D9" s="635"/>
      <c r="E9" s="635"/>
      <c r="F9" s="635"/>
      <c r="G9" s="290" t="s">
        <v>0</v>
      </c>
      <c r="H9" s="291" t="s">
        <v>44</v>
      </c>
      <c r="I9" s="641"/>
      <c r="J9" s="21"/>
      <c r="K9" s="21"/>
      <c r="L9" s="21"/>
      <c r="M9" s="21"/>
      <c r="N9" s="21"/>
      <c r="O9" s="21"/>
      <c r="P9" s="21"/>
      <c r="Q9" s="21"/>
      <c r="R9" s="21"/>
    </row>
    <row r="10" spans="2:18" s="7" customFormat="1" ht="24" customHeight="1" x14ac:dyDescent="0.2">
      <c r="B10" s="301" t="s">
        <v>51</v>
      </c>
      <c r="C10" s="292" t="s">
        <v>41</v>
      </c>
      <c r="D10" s="298"/>
      <c r="E10" s="298"/>
      <c r="F10" s="298"/>
      <c r="G10" s="298"/>
      <c r="H10" s="298"/>
      <c r="I10" s="297" t="str">
        <f>IFERROR(H10/G10,"  ")</f>
        <v xml:space="preserve">  </v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7" customFormat="1" ht="24" customHeight="1" x14ac:dyDescent="0.2">
      <c r="B11" s="302" t="s">
        <v>52</v>
      </c>
      <c r="C11" s="293" t="s">
        <v>42</v>
      </c>
      <c r="D11" s="299"/>
      <c r="E11" s="299"/>
      <c r="F11" s="299"/>
      <c r="G11" s="299"/>
      <c r="H11" s="299"/>
      <c r="I11" s="295" t="str">
        <f>IFERROR(H11/G11,"  ")</f>
        <v xml:space="preserve">  </v>
      </c>
      <c r="J11" s="4"/>
      <c r="K11" s="4"/>
      <c r="L11" s="4"/>
      <c r="M11" s="4"/>
      <c r="N11" s="4"/>
      <c r="O11" s="4"/>
      <c r="P11" s="4"/>
      <c r="Q11" s="4"/>
      <c r="R11" s="4"/>
    </row>
    <row r="12" spans="2:18" s="7" customFormat="1" ht="24" customHeight="1" x14ac:dyDescent="0.2">
      <c r="B12" s="302" t="s">
        <v>53</v>
      </c>
      <c r="C12" s="293" t="s">
        <v>37</v>
      </c>
      <c r="D12" s="299"/>
      <c r="E12" s="299"/>
      <c r="F12" s="299"/>
      <c r="G12" s="299"/>
      <c r="H12" s="299"/>
      <c r="I12" s="295" t="str">
        <f>IFERROR(H12/G12,"  ")</f>
        <v xml:space="preserve">  </v>
      </c>
      <c r="J12" s="4"/>
      <c r="K12" s="4"/>
      <c r="L12" s="4"/>
      <c r="M12" s="4"/>
      <c r="N12" s="4"/>
      <c r="O12" s="4"/>
      <c r="P12" s="4"/>
      <c r="Q12" s="4"/>
      <c r="R12" s="4"/>
    </row>
    <row r="13" spans="2:18" s="7" customFormat="1" ht="24" customHeight="1" x14ac:dyDescent="0.2">
      <c r="B13" s="302" t="s">
        <v>54</v>
      </c>
      <c r="C13" s="293" t="s">
        <v>38</v>
      </c>
      <c r="D13" s="299"/>
      <c r="E13" s="299"/>
      <c r="F13" s="299"/>
      <c r="G13" s="299"/>
      <c r="H13" s="299"/>
      <c r="I13" s="295" t="str">
        <f>IFERROR(H13/G13,"  ")</f>
        <v xml:space="preserve">  </v>
      </c>
      <c r="J13" s="4"/>
      <c r="K13" s="4"/>
      <c r="L13" s="4"/>
      <c r="M13" s="4"/>
      <c r="N13" s="4"/>
      <c r="O13" s="4"/>
      <c r="P13" s="4"/>
      <c r="Q13" s="4"/>
      <c r="R13" s="4"/>
    </row>
    <row r="14" spans="2:18" s="7" customFormat="1" ht="24" customHeight="1" x14ac:dyDescent="0.2">
      <c r="B14" s="302" t="s">
        <v>55</v>
      </c>
      <c r="C14" s="293" t="s">
        <v>39</v>
      </c>
      <c r="D14" s="451">
        <v>1302000</v>
      </c>
      <c r="E14" s="451">
        <v>1203417</v>
      </c>
      <c r="F14" s="448">
        <v>1302000</v>
      </c>
      <c r="G14" s="449">
        <v>800000</v>
      </c>
      <c r="H14" s="299">
        <v>616759</v>
      </c>
      <c r="I14" s="295">
        <v>0.77</v>
      </c>
      <c r="J14" s="4"/>
      <c r="K14" s="4"/>
      <c r="L14" s="4"/>
      <c r="M14" s="4"/>
      <c r="N14" s="4"/>
      <c r="O14" s="4"/>
      <c r="P14" s="4"/>
      <c r="Q14" s="4"/>
      <c r="R14" s="4"/>
    </row>
    <row r="15" spans="2:18" s="7" customFormat="1" ht="24" customHeight="1" x14ac:dyDescent="0.2">
      <c r="B15" s="302" t="s">
        <v>56</v>
      </c>
      <c r="C15" s="293" t="s">
        <v>40</v>
      </c>
      <c r="D15" s="451">
        <v>1080000</v>
      </c>
      <c r="E15" s="451">
        <v>876740</v>
      </c>
      <c r="F15" s="448">
        <v>1080000</v>
      </c>
      <c r="G15" s="449">
        <v>500000</v>
      </c>
      <c r="H15" s="299">
        <v>172170</v>
      </c>
      <c r="I15" s="295">
        <v>0.34</v>
      </c>
      <c r="J15" s="4"/>
      <c r="K15" s="4"/>
      <c r="L15" s="4"/>
      <c r="M15" s="4"/>
      <c r="N15" s="4"/>
      <c r="O15" s="4"/>
      <c r="P15" s="4"/>
      <c r="Q15" s="4"/>
      <c r="R15" s="4"/>
    </row>
    <row r="16" spans="2:18" s="7" customFormat="1" ht="24" customHeight="1" thickBot="1" x14ac:dyDescent="0.25">
      <c r="B16" s="303" t="s">
        <v>57</v>
      </c>
      <c r="C16" s="294" t="s">
        <v>47</v>
      </c>
      <c r="D16" s="300"/>
      <c r="E16" s="300"/>
      <c r="F16" s="300"/>
      <c r="G16" s="300"/>
      <c r="H16" s="300"/>
      <c r="I16" s="296"/>
      <c r="J16" s="4"/>
      <c r="K16" s="4"/>
      <c r="L16" s="4"/>
      <c r="M16" s="4"/>
      <c r="N16" s="4"/>
      <c r="O16" s="4"/>
      <c r="P16" s="4"/>
      <c r="Q16" s="4"/>
      <c r="R16" s="4"/>
    </row>
    <row r="17" spans="2:11" ht="16.5" thickBot="1" x14ac:dyDescent="0.3">
      <c r="B17" s="73"/>
      <c r="C17" s="73"/>
      <c r="D17" s="73"/>
      <c r="E17" s="73"/>
      <c r="F17" s="79"/>
    </row>
    <row r="18" spans="2:11" ht="20.25" customHeight="1" x14ac:dyDescent="0.25">
      <c r="B18" s="644" t="s">
        <v>192</v>
      </c>
      <c r="C18" s="647" t="s">
        <v>41</v>
      </c>
      <c r="D18" s="647"/>
      <c r="E18" s="648"/>
      <c r="F18" s="649" t="s">
        <v>42</v>
      </c>
      <c r="G18" s="647"/>
      <c r="H18" s="648"/>
      <c r="I18" s="649" t="s">
        <v>37</v>
      </c>
      <c r="J18" s="647"/>
      <c r="K18" s="648"/>
    </row>
    <row r="19" spans="2:11" x14ac:dyDescent="0.25">
      <c r="B19" s="645"/>
      <c r="C19" s="304">
        <v>1</v>
      </c>
      <c r="D19" s="304">
        <v>2</v>
      </c>
      <c r="E19" s="305">
        <v>3</v>
      </c>
      <c r="F19" s="306">
        <v>4</v>
      </c>
      <c r="G19" s="304">
        <v>5</v>
      </c>
      <c r="H19" s="305">
        <v>6</v>
      </c>
      <c r="I19" s="306">
        <v>7</v>
      </c>
      <c r="J19" s="304">
        <v>8</v>
      </c>
      <c r="K19" s="305">
        <v>9</v>
      </c>
    </row>
    <row r="20" spans="2:11" x14ac:dyDescent="0.25">
      <c r="B20" s="646"/>
      <c r="C20" s="307" t="s">
        <v>193</v>
      </c>
      <c r="D20" s="307" t="s">
        <v>194</v>
      </c>
      <c r="E20" s="308" t="s">
        <v>195</v>
      </c>
      <c r="F20" s="309" t="s">
        <v>193</v>
      </c>
      <c r="G20" s="307" t="s">
        <v>194</v>
      </c>
      <c r="H20" s="308" t="s">
        <v>195</v>
      </c>
      <c r="I20" s="309" t="s">
        <v>193</v>
      </c>
      <c r="J20" s="307" t="s">
        <v>194</v>
      </c>
      <c r="K20" s="308" t="s">
        <v>195</v>
      </c>
    </row>
    <row r="21" spans="2:11" x14ac:dyDescent="0.25">
      <c r="B21" s="74">
        <v>1</v>
      </c>
      <c r="C21" s="52"/>
      <c r="D21" s="52"/>
      <c r="E21" s="75"/>
      <c r="F21" s="80"/>
      <c r="G21" s="52"/>
      <c r="H21" s="75"/>
      <c r="I21" s="80"/>
      <c r="J21" s="52"/>
      <c r="K21" s="75"/>
    </row>
    <row r="22" spans="2:11" x14ac:dyDescent="0.25">
      <c r="B22" s="74">
        <v>2</v>
      </c>
      <c r="C22" s="52"/>
      <c r="D22" s="52"/>
      <c r="E22" s="75"/>
      <c r="F22" s="80"/>
      <c r="G22" s="52"/>
      <c r="H22" s="75"/>
      <c r="I22" s="80"/>
      <c r="J22" s="52"/>
      <c r="K22" s="75"/>
    </row>
    <row r="23" spans="2:11" x14ac:dyDescent="0.25">
      <c r="B23" s="74">
        <v>3</v>
      </c>
      <c r="C23" s="52"/>
      <c r="D23" s="52"/>
      <c r="E23" s="75"/>
      <c r="F23" s="80"/>
      <c r="G23" s="52"/>
      <c r="H23" s="75"/>
      <c r="I23" s="80"/>
      <c r="J23" s="52"/>
      <c r="K23" s="75"/>
    </row>
    <row r="24" spans="2:11" x14ac:dyDescent="0.25">
      <c r="B24" s="74">
        <v>4</v>
      </c>
      <c r="C24" s="52"/>
      <c r="D24" s="52"/>
      <c r="E24" s="75"/>
      <c r="F24" s="80"/>
      <c r="G24" s="52"/>
      <c r="H24" s="75"/>
      <c r="I24" s="80"/>
      <c r="J24" s="52"/>
      <c r="K24" s="75"/>
    </row>
    <row r="25" spans="2:11" x14ac:dyDescent="0.25">
      <c r="B25" s="74">
        <v>5</v>
      </c>
      <c r="C25" s="52"/>
      <c r="D25" s="52"/>
      <c r="E25" s="75"/>
      <c r="F25" s="80"/>
      <c r="G25" s="52"/>
      <c r="H25" s="75"/>
      <c r="I25" s="80"/>
      <c r="J25" s="52"/>
      <c r="K25" s="75"/>
    </row>
    <row r="26" spans="2:11" x14ac:dyDescent="0.25">
      <c r="B26" s="74">
        <v>6</v>
      </c>
      <c r="C26" s="52"/>
      <c r="D26" s="52"/>
      <c r="E26" s="75"/>
      <c r="F26" s="80"/>
      <c r="G26" s="52"/>
      <c r="H26" s="75"/>
      <c r="I26" s="80"/>
      <c r="J26" s="52"/>
      <c r="K26" s="75"/>
    </row>
    <row r="27" spans="2:11" x14ac:dyDescent="0.25">
      <c r="B27" s="74">
        <v>7</v>
      </c>
      <c r="C27" s="52"/>
      <c r="D27" s="52"/>
      <c r="E27" s="75"/>
      <c r="F27" s="80"/>
      <c r="G27" s="52"/>
      <c r="H27" s="75"/>
      <c r="I27" s="80"/>
      <c r="J27" s="52"/>
      <c r="K27" s="75"/>
    </row>
    <row r="28" spans="2:11" x14ac:dyDescent="0.25">
      <c r="B28" s="74">
        <v>8</v>
      </c>
      <c r="C28" s="52"/>
      <c r="D28" s="52"/>
      <c r="E28" s="75"/>
      <c r="F28" s="80"/>
      <c r="G28" s="52"/>
      <c r="H28" s="75"/>
      <c r="I28" s="80"/>
      <c r="J28" s="52"/>
      <c r="K28" s="75"/>
    </row>
    <row r="29" spans="2:11" x14ac:dyDescent="0.25">
      <c r="B29" s="74">
        <v>9</v>
      </c>
      <c r="C29" s="52"/>
      <c r="D29" s="52"/>
      <c r="E29" s="75"/>
      <c r="F29" s="80"/>
      <c r="G29" s="52"/>
      <c r="H29" s="75"/>
      <c r="I29" s="80"/>
      <c r="J29" s="52"/>
      <c r="K29" s="75"/>
    </row>
    <row r="30" spans="2:11" ht="16.5" thickBot="1" x14ac:dyDescent="0.3">
      <c r="B30" s="76">
        <v>10</v>
      </c>
      <c r="C30" s="77"/>
      <c r="D30" s="77"/>
      <c r="E30" s="78"/>
      <c r="F30" s="81"/>
      <c r="G30" s="77"/>
      <c r="H30" s="78"/>
      <c r="I30" s="81"/>
      <c r="J30" s="77"/>
      <c r="K30" s="78"/>
    </row>
    <row r="32" spans="2:11" ht="15.75" customHeight="1" x14ac:dyDescent="0.25">
      <c r="B32" s="643" t="s">
        <v>575</v>
      </c>
      <c r="C32" s="643"/>
      <c r="D32" s="643"/>
      <c r="E32" s="643"/>
      <c r="F32" s="643"/>
      <c r="G32" s="643"/>
      <c r="H32" s="643"/>
      <c r="I32" s="13"/>
    </row>
    <row r="33" spans="2:7" x14ac:dyDescent="0.25">
      <c r="B33" s="13"/>
      <c r="C33" s="13"/>
      <c r="D33" s="13"/>
      <c r="E33" s="13"/>
      <c r="G33" s="13"/>
    </row>
    <row r="34" spans="2:7" x14ac:dyDescent="0.25">
      <c r="B34" s="13"/>
      <c r="C34" s="13"/>
      <c r="E34" s="13"/>
    </row>
  </sheetData>
  <mergeCells count="14">
    <mergeCell ref="B32:H32"/>
    <mergeCell ref="B18:B20"/>
    <mergeCell ref="C18:E18"/>
    <mergeCell ref="F18:H18"/>
    <mergeCell ref="I18:K18"/>
    <mergeCell ref="C8:C9"/>
    <mergeCell ref="E8:E9"/>
    <mergeCell ref="N2:O2"/>
    <mergeCell ref="B8:B9"/>
    <mergeCell ref="F8:F9"/>
    <mergeCell ref="G8:H8"/>
    <mergeCell ref="I8:I9"/>
    <mergeCell ref="D8:D9"/>
    <mergeCell ref="B5:I5"/>
  </mergeCells>
  <phoneticPr fontId="4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8"/>
  <sheetViews>
    <sheetView showGridLines="0" topLeftCell="A25" workbookViewId="0">
      <selection activeCell="P12" sqref="P12"/>
    </sheetView>
  </sheetViews>
  <sheetFormatPr defaultRowHeight="15.75" x14ac:dyDescent="0.25"/>
  <cols>
    <col min="1" max="1" width="5.42578125" style="13" customWidth="1"/>
    <col min="2" max="2" width="12.7109375" style="13" customWidth="1"/>
    <col min="3" max="7" width="15.7109375" style="13" customWidth="1"/>
    <col min="8" max="8" width="17.140625" style="13" customWidth="1"/>
    <col min="9" max="9" width="8.7109375" style="13" customWidth="1"/>
    <col min="10" max="10" width="17.7109375" style="13" customWidth="1"/>
    <col min="11" max="11" width="8.7109375" style="13" customWidth="1"/>
    <col min="12" max="12" width="17.7109375" style="13" customWidth="1"/>
    <col min="13" max="13" width="43" style="13" customWidth="1"/>
    <col min="14" max="14" width="18.42578125" style="13" customWidth="1"/>
    <col min="15" max="259" width="9.140625" style="13"/>
    <col min="260" max="260" width="5.42578125" style="13" customWidth="1"/>
    <col min="261" max="261" width="18" style="13" bestFit="1" customWidth="1"/>
    <col min="262" max="262" width="18" style="13" customWidth="1"/>
    <col min="263" max="263" width="17.42578125" style="13" customWidth="1"/>
    <col min="264" max="264" width="17.5703125" style="13" bestFit="1" customWidth="1"/>
    <col min="265" max="265" width="19.42578125" style="13" customWidth="1"/>
    <col min="266" max="266" width="15.85546875" style="13" customWidth="1"/>
    <col min="267" max="267" width="17.85546875" style="13" customWidth="1"/>
    <col min="268" max="268" width="22.140625" style="13" customWidth="1"/>
    <col min="269" max="269" width="15.42578125" style="13" bestFit="1" customWidth="1"/>
    <col min="270" max="270" width="18.42578125" style="13" customWidth="1"/>
    <col min="271" max="515" width="9.140625" style="13"/>
    <col min="516" max="516" width="5.42578125" style="13" customWidth="1"/>
    <col min="517" max="517" width="18" style="13" bestFit="1" customWidth="1"/>
    <col min="518" max="518" width="18" style="13" customWidth="1"/>
    <col min="519" max="519" width="17.42578125" style="13" customWidth="1"/>
    <col min="520" max="520" width="17.5703125" style="13" bestFit="1" customWidth="1"/>
    <col min="521" max="521" width="19.42578125" style="13" customWidth="1"/>
    <col min="522" max="522" width="15.85546875" style="13" customWidth="1"/>
    <col min="523" max="523" width="17.85546875" style="13" customWidth="1"/>
    <col min="524" max="524" width="22.140625" style="13" customWidth="1"/>
    <col min="525" max="525" width="15.42578125" style="13" bestFit="1" customWidth="1"/>
    <col min="526" max="526" width="18.42578125" style="13" customWidth="1"/>
    <col min="527" max="771" width="9.140625" style="13"/>
    <col min="772" max="772" width="5.42578125" style="13" customWidth="1"/>
    <col min="773" max="773" width="18" style="13" bestFit="1" customWidth="1"/>
    <col min="774" max="774" width="18" style="13" customWidth="1"/>
    <col min="775" max="775" width="17.42578125" style="13" customWidth="1"/>
    <col min="776" max="776" width="17.5703125" style="13" bestFit="1" customWidth="1"/>
    <col min="777" max="777" width="19.42578125" style="13" customWidth="1"/>
    <col min="778" max="778" width="15.85546875" style="13" customWidth="1"/>
    <col min="779" max="779" width="17.85546875" style="13" customWidth="1"/>
    <col min="780" max="780" width="22.140625" style="13" customWidth="1"/>
    <col min="781" max="781" width="15.42578125" style="13" bestFit="1" customWidth="1"/>
    <col min="782" max="782" width="18.42578125" style="13" customWidth="1"/>
    <col min="783" max="1027" width="9.140625" style="13"/>
    <col min="1028" max="1028" width="5.42578125" style="13" customWidth="1"/>
    <col min="1029" max="1029" width="18" style="13" bestFit="1" customWidth="1"/>
    <col min="1030" max="1030" width="18" style="13" customWidth="1"/>
    <col min="1031" max="1031" width="17.42578125" style="13" customWidth="1"/>
    <col min="1032" max="1032" width="17.5703125" style="13" bestFit="1" customWidth="1"/>
    <col min="1033" max="1033" width="19.42578125" style="13" customWidth="1"/>
    <col min="1034" max="1034" width="15.85546875" style="13" customWidth="1"/>
    <col min="1035" max="1035" width="17.85546875" style="13" customWidth="1"/>
    <col min="1036" max="1036" width="22.140625" style="13" customWidth="1"/>
    <col min="1037" max="1037" width="15.42578125" style="13" bestFit="1" customWidth="1"/>
    <col min="1038" max="1038" width="18.42578125" style="13" customWidth="1"/>
    <col min="1039" max="1283" width="9.140625" style="13"/>
    <col min="1284" max="1284" width="5.42578125" style="13" customWidth="1"/>
    <col min="1285" max="1285" width="18" style="13" bestFit="1" customWidth="1"/>
    <col min="1286" max="1286" width="18" style="13" customWidth="1"/>
    <col min="1287" max="1287" width="17.42578125" style="13" customWidth="1"/>
    <col min="1288" max="1288" width="17.5703125" style="13" bestFit="1" customWidth="1"/>
    <col min="1289" max="1289" width="19.42578125" style="13" customWidth="1"/>
    <col min="1290" max="1290" width="15.85546875" style="13" customWidth="1"/>
    <col min="1291" max="1291" width="17.85546875" style="13" customWidth="1"/>
    <col min="1292" max="1292" width="22.140625" style="13" customWidth="1"/>
    <col min="1293" max="1293" width="15.42578125" style="13" bestFit="1" customWidth="1"/>
    <col min="1294" max="1294" width="18.42578125" style="13" customWidth="1"/>
    <col min="1295" max="1539" width="9.140625" style="13"/>
    <col min="1540" max="1540" width="5.42578125" style="13" customWidth="1"/>
    <col min="1541" max="1541" width="18" style="13" bestFit="1" customWidth="1"/>
    <col min="1542" max="1542" width="18" style="13" customWidth="1"/>
    <col min="1543" max="1543" width="17.42578125" style="13" customWidth="1"/>
    <col min="1544" max="1544" width="17.5703125" style="13" bestFit="1" customWidth="1"/>
    <col min="1545" max="1545" width="19.42578125" style="13" customWidth="1"/>
    <col min="1546" max="1546" width="15.85546875" style="13" customWidth="1"/>
    <col min="1547" max="1547" width="17.85546875" style="13" customWidth="1"/>
    <col min="1548" max="1548" width="22.140625" style="13" customWidth="1"/>
    <col min="1549" max="1549" width="15.42578125" style="13" bestFit="1" customWidth="1"/>
    <col min="1550" max="1550" width="18.42578125" style="13" customWidth="1"/>
    <col min="1551" max="1795" width="9.140625" style="13"/>
    <col min="1796" max="1796" width="5.42578125" style="13" customWidth="1"/>
    <col min="1797" max="1797" width="18" style="13" bestFit="1" customWidth="1"/>
    <col min="1798" max="1798" width="18" style="13" customWidth="1"/>
    <col min="1799" max="1799" width="17.42578125" style="13" customWidth="1"/>
    <col min="1800" max="1800" width="17.5703125" style="13" bestFit="1" customWidth="1"/>
    <col min="1801" max="1801" width="19.42578125" style="13" customWidth="1"/>
    <col min="1802" max="1802" width="15.85546875" style="13" customWidth="1"/>
    <col min="1803" max="1803" width="17.85546875" style="13" customWidth="1"/>
    <col min="1804" max="1804" width="22.140625" style="13" customWidth="1"/>
    <col min="1805" max="1805" width="15.42578125" style="13" bestFit="1" customWidth="1"/>
    <col min="1806" max="1806" width="18.42578125" style="13" customWidth="1"/>
    <col min="1807" max="2051" width="9.140625" style="13"/>
    <col min="2052" max="2052" width="5.42578125" style="13" customWidth="1"/>
    <col min="2053" max="2053" width="18" style="13" bestFit="1" customWidth="1"/>
    <col min="2054" max="2054" width="18" style="13" customWidth="1"/>
    <col min="2055" max="2055" width="17.42578125" style="13" customWidth="1"/>
    <col min="2056" max="2056" width="17.5703125" style="13" bestFit="1" customWidth="1"/>
    <col min="2057" max="2057" width="19.42578125" style="13" customWidth="1"/>
    <col min="2058" max="2058" width="15.85546875" style="13" customWidth="1"/>
    <col min="2059" max="2059" width="17.85546875" style="13" customWidth="1"/>
    <col min="2060" max="2060" width="22.140625" style="13" customWidth="1"/>
    <col min="2061" max="2061" width="15.42578125" style="13" bestFit="1" customWidth="1"/>
    <col min="2062" max="2062" width="18.42578125" style="13" customWidth="1"/>
    <col min="2063" max="2307" width="9.140625" style="13"/>
    <col min="2308" max="2308" width="5.42578125" style="13" customWidth="1"/>
    <col min="2309" max="2309" width="18" style="13" bestFit="1" customWidth="1"/>
    <col min="2310" max="2310" width="18" style="13" customWidth="1"/>
    <col min="2311" max="2311" width="17.42578125" style="13" customWidth="1"/>
    <col min="2312" max="2312" width="17.5703125" style="13" bestFit="1" customWidth="1"/>
    <col min="2313" max="2313" width="19.42578125" style="13" customWidth="1"/>
    <col min="2314" max="2314" width="15.85546875" style="13" customWidth="1"/>
    <col min="2315" max="2315" width="17.85546875" style="13" customWidth="1"/>
    <col min="2316" max="2316" width="22.140625" style="13" customWidth="1"/>
    <col min="2317" max="2317" width="15.42578125" style="13" bestFit="1" customWidth="1"/>
    <col min="2318" max="2318" width="18.42578125" style="13" customWidth="1"/>
    <col min="2319" max="2563" width="9.140625" style="13"/>
    <col min="2564" max="2564" width="5.42578125" style="13" customWidth="1"/>
    <col min="2565" max="2565" width="18" style="13" bestFit="1" customWidth="1"/>
    <col min="2566" max="2566" width="18" style="13" customWidth="1"/>
    <col min="2567" max="2567" width="17.42578125" style="13" customWidth="1"/>
    <col min="2568" max="2568" width="17.5703125" style="13" bestFit="1" customWidth="1"/>
    <col min="2569" max="2569" width="19.42578125" style="13" customWidth="1"/>
    <col min="2570" max="2570" width="15.85546875" style="13" customWidth="1"/>
    <col min="2571" max="2571" width="17.85546875" style="13" customWidth="1"/>
    <col min="2572" max="2572" width="22.140625" style="13" customWidth="1"/>
    <col min="2573" max="2573" width="15.42578125" style="13" bestFit="1" customWidth="1"/>
    <col min="2574" max="2574" width="18.42578125" style="13" customWidth="1"/>
    <col min="2575" max="2819" width="9.140625" style="13"/>
    <col min="2820" max="2820" width="5.42578125" style="13" customWidth="1"/>
    <col min="2821" max="2821" width="18" style="13" bestFit="1" customWidth="1"/>
    <col min="2822" max="2822" width="18" style="13" customWidth="1"/>
    <col min="2823" max="2823" width="17.42578125" style="13" customWidth="1"/>
    <col min="2824" max="2824" width="17.5703125" style="13" bestFit="1" customWidth="1"/>
    <col min="2825" max="2825" width="19.42578125" style="13" customWidth="1"/>
    <col min="2826" max="2826" width="15.85546875" style="13" customWidth="1"/>
    <col min="2827" max="2827" width="17.85546875" style="13" customWidth="1"/>
    <col min="2828" max="2828" width="22.140625" style="13" customWidth="1"/>
    <col min="2829" max="2829" width="15.42578125" style="13" bestFit="1" customWidth="1"/>
    <col min="2830" max="2830" width="18.42578125" style="13" customWidth="1"/>
    <col min="2831" max="3075" width="9.140625" style="13"/>
    <col min="3076" max="3076" width="5.42578125" style="13" customWidth="1"/>
    <col min="3077" max="3077" width="18" style="13" bestFit="1" customWidth="1"/>
    <col min="3078" max="3078" width="18" style="13" customWidth="1"/>
    <col min="3079" max="3079" width="17.42578125" style="13" customWidth="1"/>
    <col min="3080" max="3080" width="17.5703125" style="13" bestFit="1" customWidth="1"/>
    <col min="3081" max="3081" width="19.42578125" style="13" customWidth="1"/>
    <col min="3082" max="3082" width="15.85546875" style="13" customWidth="1"/>
    <col min="3083" max="3083" width="17.85546875" style="13" customWidth="1"/>
    <col min="3084" max="3084" width="22.140625" style="13" customWidth="1"/>
    <col min="3085" max="3085" width="15.42578125" style="13" bestFit="1" customWidth="1"/>
    <col min="3086" max="3086" width="18.42578125" style="13" customWidth="1"/>
    <col min="3087" max="3331" width="9.140625" style="13"/>
    <col min="3332" max="3332" width="5.42578125" style="13" customWidth="1"/>
    <col min="3333" max="3333" width="18" style="13" bestFit="1" customWidth="1"/>
    <col min="3334" max="3334" width="18" style="13" customWidth="1"/>
    <col min="3335" max="3335" width="17.42578125" style="13" customWidth="1"/>
    <col min="3336" max="3336" width="17.5703125" style="13" bestFit="1" customWidth="1"/>
    <col min="3337" max="3337" width="19.42578125" style="13" customWidth="1"/>
    <col min="3338" max="3338" width="15.85546875" style="13" customWidth="1"/>
    <col min="3339" max="3339" width="17.85546875" style="13" customWidth="1"/>
    <col min="3340" max="3340" width="22.140625" style="13" customWidth="1"/>
    <col min="3341" max="3341" width="15.42578125" style="13" bestFit="1" customWidth="1"/>
    <col min="3342" max="3342" width="18.42578125" style="13" customWidth="1"/>
    <col min="3343" max="3587" width="9.140625" style="13"/>
    <col min="3588" max="3588" width="5.42578125" style="13" customWidth="1"/>
    <col min="3589" max="3589" width="18" style="13" bestFit="1" customWidth="1"/>
    <col min="3590" max="3590" width="18" style="13" customWidth="1"/>
    <col min="3591" max="3591" width="17.42578125" style="13" customWidth="1"/>
    <col min="3592" max="3592" width="17.5703125" style="13" bestFit="1" customWidth="1"/>
    <col min="3593" max="3593" width="19.42578125" style="13" customWidth="1"/>
    <col min="3594" max="3594" width="15.85546875" style="13" customWidth="1"/>
    <col min="3595" max="3595" width="17.85546875" style="13" customWidth="1"/>
    <col min="3596" max="3596" width="22.140625" style="13" customWidth="1"/>
    <col min="3597" max="3597" width="15.42578125" style="13" bestFit="1" customWidth="1"/>
    <col min="3598" max="3598" width="18.42578125" style="13" customWidth="1"/>
    <col min="3599" max="3843" width="9.140625" style="13"/>
    <col min="3844" max="3844" width="5.42578125" style="13" customWidth="1"/>
    <col min="3845" max="3845" width="18" style="13" bestFit="1" customWidth="1"/>
    <col min="3846" max="3846" width="18" style="13" customWidth="1"/>
    <col min="3847" max="3847" width="17.42578125" style="13" customWidth="1"/>
    <col min="3848" max="3848" width="17.5703125" style="13" bestFit="1" customWidth="1"/>
    <col min="3849" max="3849" width="19.42578125" style="13" customWidth="1"/>
    <col min="3850" max="3850" width="15.85546875" style="13" customWidth="1"/>
    <col min="3851" max="3851" width="17.85546875" style="13" customWidth="1"/>
    <col min="3852" max="3852" width="22.140625" style="13" customWidth="1"/>
    <col min="3853" max="3853" width="15.42578125" style="13" bestFit="1" customWidth="1"/>
    <col min="3854" max="3854" width="18.42578125" style="13" customWidth="1"/>
    <col min="3855" max="4099" width="9.140625" style="13"/>
    <col min="4100" max="4100" width="5.42578125" style="13" customWidth="1"/>
    <col min="4101" max="4101" width="18" style="13" bestFit="1" customWidth="1"/>
    <col min="4102" max="4102" width="18" style="13" customWidth="1"/>
    <col min="4103" max="4103" width="17.42578125" style="13" customWidth="1"/>
    <col min="4104" max="4104" width="17.5703125" style="13" bestFit="1" customWidth="1"/>
    <col min="4105" max="4105" width="19.42578125" style="13" customWidth="1"/>
    <col min="4106" max="4106" width="15.85546875" style="13" customWidth="1"/>
    <col min="4107" max="4107" width="17.85546875" style="13" customWidth="1"/>
    <col min="4108" max="4108" width="22.140625" style="13" customWidth="1"/>
    <col min="4109" max="4109" width="15.42578125" style="13" bestFit="1" customWidth="1"/>
    <col min="4110" max="4110" width="18.42578125" style="13" customWidth="1"/>
    <col min="4111" max="4355" width="9.140625" style="13"/>
    <col min="4356" max="4356" width="5.42578125" style="13" customWidth="1"/>
    <col min="4357" max="4357" width="18" style="13" bestFit="1" customWidth="1"/>
    <col min="4358" max="4358" width="18" style="13" customWidth="1"/>
    <col min="4359" max="4359" width="17.42578125" style="13" customWidth="1"/>
    <col min="4360" max="4360" width="17.5703125" style="13" bestFit="1" customWidth="1"/>
    <col min="4361" max="4361" width="19.42578125" style="13" customWidth="1"/>
    <col min="4362" max="4362" width="15.85546875" style="13" customWidth="1"/>
    <col min="4363" max="4363" width="17.85546875" style="13" customWidth="1"/>
    <col min="4364" max="4364" width="22.140625" style="13" customWidth="1"/>
    <col min="4365" max="4365" width="15.42578125" style="13" bestFit="1" customWidth="1"/>
    <col min="4366" max="4366" width="18.42578125" style="13" customWidth="1"/>
    <col min="4367" max="4611" width="9.140625" style="13"/>
    <col min="4612" max="4612" width="5.42578125" style="13" customWidth="1"/>
    <col min="4613" max="4613" width="18" style="13" bestFit="1" customWidth="1"/>
    <col min="4614" max="4614" width="18" style="13" customWidth="1"/>
    <col min="4615" max="4615" width="17.42578125" style="13" customWidth="1"/>
    <col min="4616" max="4616" width="17.5703125" style="13" bestFit="1" customWidth="1"/>
    <col min="4617" max="4617" width="19.42578125" style="13" customWidth="1"/>
    <col min="4618" max="4618" width="15.85546875" style="13" customWidth="1"/>
    <col min="4619" max="4619" width="17.85546875" style="13" customWidth="1"/>
    <col min="4620" max="4620" width="22.140625" style="13" customWidth="1"/>
    <col min="4621" max="4621" width="15.42578125" style="13" bestFit="1" customWidth="1"/>
    <col min="4622" max="4622" width="18.42578125" style="13" customWidth="1"/>
    <col min="4623" max="4867" width="9.140625" style="13"/>
    <col min="4868" max="4868" width="5.42578125" style="13" customWidth="1"/>
    <col min="4869" max="4869" width="18" style="13" bestFit="1" customWidth="1"/>
    <col min="4870" max="4870" width="18" style="13" customWidth="1"/>
    <col min="4871" max="4871" width="17.42578125" style="13" customWidth="1"/>
    <col min="4872" max="4872" width="17.5703125" style="13" bestFit="1" customWidth="1"/>
    <col min="4873" max="4873" width="19.42578125" style="13" customWidth="1"/>
    <col min="4874" max="4874" width="15.85546875" style="13" customWidth="1"/>
    <col min="4875" max="4875" width="17.85546875" style="13" customWidth="1"/>
    <col min="4876" max="4876" width="22.140625" style="13" customWidth="1"/>
    <col min="4877" max="4877" width="15.42578125" style="13" bestFit="1" customWidth="1"/>
    <col min="4878" max="4878" width="18.42578125" style="13" customWidth="1"/>
    <col min="4879" max="5123" width="9.140625" style="13"/>
    <col min="5124" max="5124" width="5.42578125" style="13" customWidth="1"/>
    <col min="5125" max="5125" width="18" style="13" bestFit="1" customWidth="1"/>
    <col min="5126" max="5126" width="18" style="13" customWidth="1"/>
    <col min="5127" max="5127" width="17.42578125" style="13" customWidth="1"/>
    <col min="5128" max="5128" width="17.5703125" style="13" bestFit="1" customWidth="1"/>
    <col min="5129" max="5129" width="19.42578125" style="13" customWidth="1"/>
    <col min="5130" max="5130" width="15.85546875" style="13" customWidth="1"/>
    <col min="5131" max="5131" width="17.85546875" style="13" customWidth="1"/>
    <col min="5132" max="5132" width="22.140625" style="13" customWidth="1"/>
    <col min="5133" max="5133" width="15.42578125" style="13" bestFit="1" customWidth="1"/>
    <col min="5134" max="5134" width="18.42578125" style="13" customWidth="1"/>
    <col min="5135" max="5379" width="9.140625" style="13"/>
    <col min="5380" max="5380" width="5.42578125" style="13" customWidth="1"/>
    <col min="5381" max="5381" width="18" style="13" bestFit="1" customWidth="1"/>
    <col min="5382" max="5382" width="18" style="13" customWidth="1"/>
    <col min="5383" max="5383" width="17.42578125" style="13" customWidth="1"/>
    <col min="5384" max="5384" width="17.5703125" style="13" bestFit="1" customWidth="1"/>
    <col min="5385" max="5385" width="19.42578125" style="13" customWidth="1"/>
    <col min="5386" max="5386" width="15.85546875" style="13" customWidth="1"/>
    <col min="5387" max="5387" width="17.85546875" style="13" customWidth="1"/>
    <col min="5388" max="5388" width="22.140625" style="13" customWidth="1"/>
    <col min="5389" max="5389" width="15.42578125" style="13" bestFit="1" customWidth="1"/>
    <col min="5390" max="5390" width="18.42578125" style="13" customWidth="1"/>
    <col min="5391" max="5635" width="9.140625" style="13"/>
    <col min="5636" max="5636" width="5.42578125" style="13" customWidth="1"/>
    <col min="5637" max="5637" width="18" style="13" bestFit="1" customWidth="1"/>
    <col min="5638" max="5638" width="18" style="13" customWidth="1"/>
    <col min="5639" max="5639" width="17.42578125" style="13" customWidth="1"/>
    <col min="5640" max="5640" width="17.5703125" style="13" bestFit="1" customWidth="1"/>
    <col min="5641" max="5641" width="19.42578125" style="13" customWidth="1"/>
    <col min="5642" max="5642" width="15.85546875" style="13" customWidth="1"/>
    <col min="5643" max="5643" width="17.85546875" style="13" customWidth="1"/>
    <col min="5644" max="5644" width="22.140625" style="13" customWidth="1"/>
    <col min="5645" max="5645" width="15.42578125" style="13" bestFit="1" customWidth="1"/>
    <col min="5646" max="5646" width="18.42578125" style="13" customWidth="1"/>
    <col min="5647" max="5891" width="9.140625" style="13"/>
    <col min="5892" max="5892" width="5.42578125" style="13" customWidth="1"/>
    <col min="5893" max="5893" width="18" style="13" bestFit="1" customWidth="1"/>
    <col min="5894" max="5894" width="18" style="13" customWidth="1"/>
    <col min="5895" max="5895" width="17.42578125" style="13" customWidth="1"/>
    <col min="5896" max="5896" width="17.5703125" style="13" bestFit="1" customWidth="1"/>
    <col min="5897" max="5897" width="19.42578125" style="13" customWidth="1"/>
    <col min="5898" max="5898" width="15.85546875" style="13" customWidth="1"/>
    <col min="5899" max="5899" width="17.85546875" style="13" customWidth="1"/>
    <col min="5900" max="5900" width="22.140625" style="13" customWidth="1"/>
    <col min="5901" max="5901" width="15.42578125" style="13" bestFit="1" customWidth="1"/>
    <col min="5902" max="5902" width="18.42578125" style="13" customWidth="1"/>
    <col min="5903" max="6147" width="9.140625" style="13"/>
    <col min="6148" max="6148" width="5.42578125" style="13" customWidth="1"/>
    <col min="6149" max="6149" width="18" style="13" bestFit="1" customWidth="1"/>
    <col min="6150" max="6150" width="18" style="13" customWidth="1"/>
    <col min="6151" max="6151" width="17.42578125" style="13" customWidth="1"/>
    <col min="6152" max="6152" width="17.5703125" style="13" bestFit="1" customWidth="1"/>
    <col min="6153" max="6153" width="19.42578125" style="13" customWidth="1"/>
    <col min="6154" max="6154" width="15.85546875" style="13" customWidth="1"/>
    <col min="6155" max="6155" width="17.85546875" style="13" customWidth="1"/>
    <col min="6156" max="6156" width="22.140625" style="13" customWidth="1"/>
    <col min="6157" max="6157" width="15.42578125" style="13" bestFit="1" customWidth="1"/>
    <col min="6158" max="6158" width="18.42578125" style="13" customWidth="1"/>
    <col min="6159" max="6403" width="9.140625" style="13"/>
    <col min="6404" max="6404" width="5.42578125" style="13" customWidth="1"/>
    <col min="6405" max="6405" width="18" style="13" bestFit="1" customWidth="1"/>
    <col min="6406" max="6406" width="18" style="13" customWidth="1"/>
    <col min="6407" max="6407" width="17.42578125" style="13" customWidth="1"/>
    <col min="6408" max="6408" width="17.5703125" style="13" bestFit="1" customWidth="1"/>
    <col min="6409" max="6409" width="19.42578125" style="13" customWidth="1"/>
    <col min="6410" max="6410" width="15.85546875" style="13" customWidth="1"/>
    <col min="6411" max="6411" width="17.85546875" style="13" customWidth="1"/>
    <col min="6412" max="6412" width="22.140625" style="13" customWidth="1"/>
    <col min="6413" max="6413" width="15.42578125" style="13" bestFit="1" customWidth="1"/>
    <col min="6414" max="6414" width="18.42578125" style="13" customWidth="1"/>
    <col min="6415" max="6659" width="9.140625" style="13"/>
    <col min="6660" max="6660" width="5.42578125" style="13" customWidth="1"/>
    <col min="6661" max="6661" width="18" style="13" bestFit="1" customWidth="1"/>
    <col min="6662" max="6662" width="18" style="13" customWidth="1"/>
    <col min="6663" max="6663" width="17.42578125" style="13" customWidth="1"/>
    <col min="6664" max="6664" width="17.5703125" style="13" bestFit="1" customWidth="1"/>
    <col min="6665" max="6665" width="19.42578125" style="13" customWidth="1"/>
    <col min="6666" max="6666" width="15.85546875" style="13" customWidth="1"/>
    <col min="6667" max="6667" width="17.85546875" style="13" customWidth="1"/>
    <col min="6668" max="6668" width="22.140625" style="13" customWidth="1"/>
    <col min="6669" max="6669" width="15.42578125" style="13" bestFit="1" customWidth="1"/>
    <col min="6670" max="6670" width="18.42578125" style="13" customWidth="1"/>
    <col min="6671" max="6915" width="9.140625" style="13"/>
    <col min="6916" max="6916" width="5.42578125" style="13" customWidth="1"/>
    <col min="6917" max="6917" width="18" style="13" bestFit="1" customWidth="1"/>
    <col min="6918" max="6918" width="18" style="13" customWidth="1"/>
    <col min="6919" max="6919" width="17.42578125" style="13" customWidth="1"/>
    <col min="6920" max="6920" width="17.5703125" style="13" bestFit="1" customWidth="1"/>
    <col min="6921" max="6921" width="19.42578125" style="13" customWidth="1"/>
    <col min="6922" max="6922" width="15.85546875" style="13" customWidth="1"/>
    <col min="6923" max="6923" width="17.85546875" style="13" customWidth="1"/>
    <col min="6924" max="6924" width="22.140625" style="13" customWidth="1"/>
    <col min="6925" max="6925" width="15.42578125" style="13" bestFit="1" customWidth="1"/>
    <col min="6926" max="6926" width="18.42578125" style="13" customWidth="1"/>
    <col min="6927" max="7171" width="9.140625" style="13"/>
    <col min="7172" max="7172" width="5.42578125" style="13" customWidth="1"/>
    <col min="7173" max="7173" width="18" style="13" bestFit="1" customWidth="1"/>
    <col min="7174" max="7174" width="18" style="13" customWidth="1"/>
    <col min="7175" max="7175" width="17.42578125" style="13" customWidth="1"/>
    <col min="7176" max="7176" width="17.5703125" style="13" bestFit="1" customWidth="1"/>
    <col min="7177" max="7177" width="19.42578125" style="13" customWidth="1"/>
    <col min="7178" max="7178" width="15.85546875" style="13" customWidth="1"/>
    <col min="7179" max="7179" width="17.85546875" style="13" customWidth="1"/>
    <col min="7180" max="7180" width="22.140625" style="13" customWidth="1"/>
    <col min="7181" max="7181" width="15.42578125" style="13" bestFit="1" customWidth="1"/>
    <col min="7182" max="7182" width="18.42578125" style="13" customWidth="1"/>
    <col min="7183" max="7427" width="9.140625" style="13"/>
    <col min="7428" max="7428" width="5.42578125" style="13" customWidth="1"/>
    <col min="7429" max="7429" width="18" style="13" bestFit="1" customWidth="1"/>
    <col min="7430" max="7430" width="18" style="13" customWidth="1"/>
    <col min="7431" max="7431" width="17.42578125" style="13" customWidth="1"/>
    <col min="7432" max="7432" width="17.5703125" style="13" bestFit="1" customWidth="1"/>
    <col min="7433" max="7433" width="19.42578125" style="13" customWidth="1"/>
    <col min="7434" max="7434" width="15.85546875" style="13" customWidth="1"/>
    <col min="7435" max="7435" width="17.85546875" style="13" customWidth="1"/>
    <col min="7436" max="7436" width="22.140625" style="13" customWidth="1"/>
    <col min="7437" max="7437" width="15.42578125" style="13" bestFit="1" customWidth="1"/>
    <col min="7438" max="7438" width="18.42578125" style="13" customWidth="1"/>
    <col min="7439" max="7683" width="9.140625" style="13"/>
    <col min="7684" max="7684" width="5.42578125" style="13" customWidth="1"/>
    <col min="7685" max="7685" width="18" style="13" bestFit="1" customWidth="1"/>
    <col min="7686" max="7686" width="18" style="13" customWidth="1"/>
    <col min="7687" max="7687" width="17.42578125" style="13" customWidth="1"/>
    <col min="7688" max="7688" width="17.5703125" style="13" bestFit="1" customWidth="1"/>
    <col min="7689" max="7689" width="19.42578125" style="13" customWidth="1"/>
    <col min="7690" max="7690" width="15.85546875" style="13" customWidth="1"/>
    <col min="7691" max="7691" width="17.85546875" style="13" customWidth="1"/>
    <col min="7692" max="7692" width="22.140625" style="13" customWidth="1"/>
    <col min="7693" max="7693" width="15.42578125" style="13" bestFit="1" customWidth="1"/>
    <col min="7694" max="7694" width="18.42578125" style="13" customWidth="1"/>
    <col min="7695" max="7939" width="9.140625" style="13"/>
    <col min="7940" max="7940" width="5.42578125" style="13" customWidth="1"/>
    <col min="7941" max="7941" width="18" style="13" bestFit="1" customWidth="1"/>
    <col min="7942" max="7942" width="18" style="13" customWidth="1"/>
    <col min="7943" max="7943" width="17.42578125" style="13" customWidth="1"/>
    <col min="7944" max="7944" width="17.5703125" style="13" bestFit="1" customWidth="1"/>
    <col min="7945" max="7945" width="19.42578125" style="13" customWidth="1"/>
    <col min="7946" max="7946" width="15.85546875" style="13" customWidth="1"/>
    <col min="7947" max="7947" width="17.85546875" style="13" customWidth="1"/>
    <col min="7948" max="7948" width="22.140625" style="13" customWidth="1"/>
    <col min="7949" max="7949" width="15.42578125" style="13" bestFit="1" customWidth="1"/>
    <col min="7950" max="7950" width="18.42578125" style="13" customWidth="1"/>
    <col min="7951" max="8195" width="9.140625" style="13"/>
    <col min="8196" max="8196" width="5.42578125" style="13" customWidth="1"/>
    <col min="8197" max="8197" width="18" style="13" bestFit="1" customWidth="1"/>
    <col min="8198" max="8198" width="18" style="13" customWidth="1"/>
    <col min="8199" max="8199" width="17.42578125" style="13" customWidth="1"/>
    <col min="8200" max="8200" width="17.5703125" style="13" bestFit="1" customWidth="1"/>
    <col min="8201" max="8201" width="19.42578125" style="13" customWidth="1"/>
    <col min="8202" max="8202" width="15.85546875" style="13" customWidth="1"/>
    <col min="8203" max="8203" width="17.85546875" style="13" customWidth="1"/>
    <col min="8204" max="8204" width="22.140625" style="13" customWidth="1"/>
    <col min="8205" max="8205" width="15.42578125" style="13" bestFit="1" customWidth="1"/>
    <col min="8206" max="8206" width="18.42578125" style="13" customWidth="1"/>
    <col min="8207" max="8451" width="9.140625" style="13"/>
    <col min="8452" max="8452" width="5.42578125" style="13" customWidth="1"/>
    <col min="8453" max="8453" width="18" style="13" bestFit="1" customWidth="1"/>
    <col min="8454" max="8454" width="18" style="13" customWidth="1"/>
    <col min="8455" max="8455" width="17.42578125" style="13" customWidth="1"/>
    <col min="8456" max="8456" width="17.5703125" style="13" bestFit="1" customWidth="1"/>
    <col min="8457" max="8457" width="19.42578125" style="13" customWidth="1"/>
    <col min="8458" max="8458" width="15.85546875" style="13" customWidth="1"/>
    <col min="8459" max="8459" width="17.85546875" style="13" customWidth="1"/>
    <col min="8460" max="8460" width="22.140625" style="13" customWidth="1"/>
    <col min="8461" max="8461" width="15.42578125" style="13" bestFit="1" customWidth="1"/>
    <col min="8462" max="8462" width="18.42578125" style="13" customWidth="1"/>
    <col min="8463" max="8707" width="9.140625" style="13"/>
    <col min="8708" max="8708" width="5.42578125" style="13" customWidth="1"/>
    <col min="8709" max="8709" width="18" style="13" bestFit="1" customWidth="1"/>
    <col min="8710" max="8710" width="18" style="13" customWidth="1"/>
    <col min="8711" max="8711" width="17.42578125" style="13" customWidth="1"/>
    <col min="8712" max="8712" width="17.5703125" style="13" bestFit="1" customWidth="1"/>
    <col min="8713" max="8713" width="19.42578125" style="13" customWidth="1"/>
    <col min="8714" max="8714" width="15.85546875" style="13" customWidth="1"/>
    <col min="8715" max="8715" width="17.85546875" style="13" customWidth="1"/>
    <col min="8716" max="8716" width="22.140625" style="13" customWidth="1"/>
    <col min="8717" max="8717" width="15.42578125" style="13" bestFit="1" customWidth="1"/>
    <col min="8718" max="8718" width="18.42578125" style="13" customWidth="1"/>
    <col min="8719" max="8963" width="9.140625" style="13"/>
    <col min="8964" max="8964" width="5.42578125" style="13" customWidth="1"/>
    <col min="8965" max="8965" width="18" style="13" bestFit="1" customWidth="1"/>
    <col min="8966" max="8966" width="18" style="13" customWidth="1"/>
    <col min="8967" max="8967" width="17.42578125" style="13" customWidth="1"/>
    <col min="8968" max="8968" width="17.5703125" style="13" bestFit="1" customWidth="1"/>
    <col min="8969" max="8969" width="19.42578125" style="13" customWidth="1"/>
    <col min="8970" max="8970" width="15.85546875" style="13" customWidth="1"/>
    <col min="8971" max="8971" width="17.85546875" style="13" customWidth="1"/>
    <col min="8972" max="8972" width="22.140625" style="13" customWidth="1"/>
    <col min="8973" max="8973" width="15.42578125" style="13" bestFit="1" customWidth="1"/>
    <col min="8974" max="8974" width="18.42578125" style="13" customWidth="1"/>
    <col min="8975" max="9219" width="9.140625" style="13"/>
    <col min="9220" max="9220" width="5.42578125" style="13" customWidth="1"/>
    <col min="9221" max="9221" width="18" style="13" bestFit="1" customWidth="1"/>
    <col min="9222" max="9222" width="18" style="13" customWidth="1"/>
    <col min="9223" max="9223" width="17.42578125" style="13" customWidth="1"/>
    <col min="9224" max="9224" width="17.5703125" style="13" bestFit="1" customWidth="1"/>
    <col min="9225" max="9225" width="19.42578125" style="13" customWidth="1"/>
    <col min="9226" max="9226" width="15.85546875" style="13" customWidth="1"/>
    <col min="9227" max="9227" width="17.85546875" style="13" customWidth="1"/>
    <col min="9228" max="9228" width="22.140625" style="13" customWidth="1"/>
    <col min="9229" max="9229" width="15.42578125" style="13" bestFit="1" customWidth="1"/>
    <col min="9230" max="9230" width="18.42578125" style="13" customWidth="1"/>
    <col min="9231" max="9475" width="9.140625" style="13"/>
    <col min="9476" max="9476" width="5.42578125" style="13" customWidth="1"/>
    <col min="9477" max="9477" width="18" style="13" bestFit="1" customWidth="1"/>
    <col min="9478" max="9478" width="18" style="13" customWidth="1"/>
    <col min="9479" max="9479" width="17.42578125" style="13" customWidth="1"/>
    <col min="9480" max="9480" width="17.5703125" style="13" bestFit="1" customWidth="1"/>
    <col min="9481" max="9481" width="19.42578125" style="13" customWidth="1"/>
    <col min="9482" max="9482" width="15.85546875" style="13" customWidth="1"/>
    <col min="9483" max="9483" width="17.85546875" style="13" customWidth="1"/>
    <col min="9484" max="9484" width="22.140625" style="13" customWidth="1"/>
    <col min="9485" max="9485" width="15.42578125" style="13" bestFit="1" customWidth="1"/>
    <col min="9486" max="9486" width="18.42578125" style="13" customWidth="1"/>
    <col min="9487" max="9731" width="9.140625" style="13"/>
    <col min="9732" max="9732" width="5.42578125" style="13" customWidth="1"/>
    <col min="9733" max="9733" width="18" style="13" bestFit="1" customWidth="1"/>
    <col min="9734" max="9734" width="18" style="13" customWidth="1"/>
    <col min="9735" max="9735" width="17.42578125" style="13" customWidth="1"/>
    <col min="9736" max="9736" width="17.5703125" style="13" bestFit="1" customWidth="1"/>
    <col min="9737" max="9737" width="19.42578125" style="13" customWidth="1"/>
    <col min="9738" max="9738" width="15.85546875" style="13" customWidth="1"/>
    <col min="9739" max="9739" width="17.85546875" style="13" customWidth="1"/>
    <col min="9740" max="9740" width="22.140625" style="13" customWidth="1"/>
    <col min="9741" max="9741" width="15.42578125" style="13" bestFit="1" customWidth="1"/>
    <col min="9742" max="9742" width="18.42578125" style="13" customWidth="1"/>
    <col min="9743" max="9987" width="9.140625" style="13"/>
    <col min="9988" max="9988" width="5.42578125" style="13" customWidth="1"/>
    <col min="9989" max="9989" width="18" style="13" bestFit="1" customWidth="1"/>
    <col min="9990" max="9990" width="18" style="13" customWidth="1"/>
    <col min="9991" max="9991" width="17.42578125" style="13" customWidth="1"/>
    <col min="9992" max="9992" width="17.5703125" style="13" bestFit="1" customWidth="1"/>
    <col min="9993" max="9993" width="19.42578125" style="13" customWidth="1"/>
    <col min="9994" max="9994" width="15.85546875" style="13" customWidth="1"/>
    <col min="9995" max="9995" width="17.85546875" style="13" customWidth="1"/>
    <col min="9996" max="9996" width="22.140625" style="13" customWidth="1"/>
    <col min="9997" max="9997" width="15.42578125" style="13" bestFit="1" customWidth="1"/>
    <col min="9998" max="9998" width="18.42578125" style="13" customWidth="1"/>
    <col min="9999" max="10243" width="9.140625" style="13"/>
    <col min="10244" max="10244" width="5.42578125" style="13" customWidth="1"/>
    <col min="10245" max="10245" width="18" style="13" bestFit="1" customWidth="1"/>
    <col min="10246" max="10246" width="18" style="13" customWidth="1"/>
    <col min="10247" max="10247" width="17.42578125" style="13" customWidth="1"/>
    <col min="10248" max="10248" width="17.5703125" style="13" bestFit="1" customWidth="1"/>
    <col min="10249" max="10249" width="19.42578125" style="13" customWidth="1"/>
    <col min="10250" max="10250" width="15.85546875" style="13" customWidth="1"/>
    <col min="10251" max="10251" width="17.85546875" style="13" customWidth="1"/>
    <col min="10252" max="10252" width="22.140625" style="13" customWidth="1"/>
    <col min="10253" max="10253" width="15.42578125" style="13" bestFit="1" customWidth="1"/>
    <col min="10254" max="10254" width="18.42578125" style="13" customWidth="1"/>
    <col min="10255" max="10499" width="9.140625" style="13"/>
    <col min="10500" max="10500" width="5.42578125" style="13" customWidth="1"/>
    <col min="10501" max="10501" width="18" style="13" bestFit="1" customWidth="1"/>
    <col min="10502" max="10502" width="18" style="13" customWidth="1"/>
    <col min="10503" max="10503" width="17.42578125" style="13" customWidth="1"/>
    <col min="10504" max="10504" width="17.5703125" style="13" bestFit="1" customWidth="1"/>
    <col min="10505" max="10505" width="19.42578125" style="13" customWidth="1"/>
    <col min="10506" max="10506" width="15.85546875" style="13" customWidth="1"/>
    <col min="10507" max="10507" width="17.85546875" style="13" customWidth="1"/>
    <col min="10508" max="10508" width="22.140625" style="13" customWidth="1"/>
    <col min="10509" max="10509" width="15.42578125" style="13" bestFit="1" customWidth="1"/>
    <col min="10510" max="10510" width="18.42578125" style="13" customWidth="1"/>
    <col min="10511" max="10755" width="9.140625" style="13"/>
    <col min="10756" max="10756" width="5.42578125" style="13" customWidth="1"/>
    <col min="10757" max="10757" width="18" style="13" bestFit="1" customWidth="1"/>
    <col min="10758" max="10758" width="18" style="13" customWidth="1"/>
    <col min="10759" max="10759" width="17.42578125" style="13" customWidth="1"/>
    <col min="10760" max="10760" width="17.5703125" style="13" bestFit="1" customWidth="1"/>
    <col min="10761" max="10761" width="19.42578125" style="13" customWidth="1"/>
    <col min="10762" max="10762" width="15.85546875" style="13" customWidth="1"/>
    <col min="10763" max="10763" width="17.85546875" style="13" customWidth="1"/>
    <col min="10764" max="10764" width="22.140625" style="13" customWidth="1"/>
    <col min="10765" max="10765" width="15.42578125" style="13" bestFit="1" customWidth="1"/>
    <col min="10766" max="10766" width="18.42578125" style="13" customWidth="1"/>
    <col min="10767" max="11011" width="9.140625" style="13"/>
    <col min="11012" max="11012" width="5.42578125" style="13" customWidth="1"/>
    <col min="11013" max="11013" width="18" style="13" bestFit="1" customWidth="1"/>
    <col min="11014" max="11014" width="18" style="13" customWidth="1"/>
    <col min="11015" max="11015" width="17.42578125" style="13" customWidth="1"/>
    <col min="11016" max="11016" width="17.5703125" style="13" bestFit="1" customWidth="1"/>
    <col min="11017" max="11017" width="19.42578125" style="13" customWidth="1"/>
    <col min="11018" max="11018" width="15.85546875" style="13" customWidth="1"/>
    <col min="11019" max="11019" width="17.85546875" style="13" customWidth="1"/>
    <col min="11020" max="11020" width="22.140625" style="13" customWidth="1"/>
    <col min="11021" max="11021" width="15.42578125" style="13" bestFit="1" customWidth="1"/>
    <col min="11022" max="11022" width="18.42578125" style="13" customWidth="1"/>
    <col min="11023" max="11267" width="9.140625" style="13"/>
    <col min="11268" max="11268" width="5.42578125" style="13" customWidth="1"/>
    <col min="11269" max="11269" width="18" style="13" bestFit="1" customWidth="1"/>
    <col min="11270" max="11270" width="18" style="13" customWidth="1"/>
    <col min="11271" max="11271" width="17.42578125" style="13" customWidth="1"/>
    <col min="11272" max="11272" width="17.5703125" style="13" bestFit="1" customWidth="1"/>
    <col min="11273" max="11273" width="19.42578125" style="13" customWidth="1"/>
    <col min="11274" max="11274" width="15.85546875" style="13" customWidth="1"/>
    <col min="11275" max="11275" width="17.85546875" style="13" customWidth="1"/>
    <col min="11276" max="11276" width="22.140625" style="13" customWidth="1"/>
    <col min="11277" max="11277" width="15.42578125" style="13" bestFit="1" customWidth="1"/>
    <col min="11278" max="11278" width="18.42578125" style="13" customWidth="1"/>
    <col min="11279" max="11523" width="9.140625" style="13"/>
    <col min="11524" max="11524" width="5.42578125" style="13" customWidth="1"/>
    <col min="11525" max="11525" width="18" style="13" bestFit="1" customWidth="1"/>
    <col min="11526" max="11526" width="18" style="13" customWidth="1"/>
    <col min="11527" max="11527" width="17.42578125" style="13" customWidth="1"/>
    <col min="11528" max="11528" width="17.5703125" style="13" bestFit="1" customWidth="1"/>
    <col min="11529" max="11529" width="19.42578125" style="13" customWidth="1"/>
    <col min="11530" max="11530" width="15.85546875" style="13" customWidth="1"/>
    <col min="11531" max="11531" width="17.85546875" style="13" customWidth="1"/>
    <col min="11532" max="11532" width="22.140625" style="13" customWidth="1"/>
    <col min="11533" max="11533" width="15.42578125" style="13" bestFit="1" customWidth="1"/>
    <col min="11534" max="11534" width="18.42578125" style="13" customWidth="1"/>
    <col min="11535" max="11779" width="9.140625" style="13"/>
    <col min="11780" max="11780" width="5.42578125" style="13" customWidth="1"/>
    <col min="11781" max="11781" width="18" style="13" bestFit="1" customWidth="1"/>
    <col min="11782" max="11782" width="18" style="13" customWidth="1"/>
    <col min="11783" max="11783" width="17.42578125" style="13" customWidth="1"/>
    <col min="11784" max="11784" width="17.5703125" style="13" bestFit="1" customWidth="1"/>
    <col min="11785" max="11785" width="19.42578125" style="13" customWidth="1"/>
    <col min="11786" max="11786" width="15.85546875" style="13" customWidth="1"/>
    <col min="11787" max="11787" width="17.85546875" style="13" customWidth="1"/>
    <col min="11788" max="11788" width="22.140625" style="13" customWidth="1"/>
    <col min="11789" max="11789" width="15.42578125" style="13" bestFit="1" customWidth="1"/>
    <col min="11790" max="11790" width="18.42578125" style="13" customWidth="1"/>
    <col min="11791" max="12035" width="9.140625" style="13"/>
    <col min="12036" max="12036" width="5.42578125" style="13" customWidth="1"/>
    <col min="12037" max="12037" width="18" style="13" bestFit="1" customWidth="1"/>
    <col min="12038" max="12038" width="18" style="13" customWidth="1"/>
    <col min="12039" max="12039" width="17.42578125" style="13" customWidth="1"/>
    <col min="12040" max="12040" width="17.5703125" style="13" bestFit="1" customWidth="1"/>
    <col min="12041" max="12041" width="19.42578125" style="13" customWidth="1"/>
    <col min="12042" max="12042" width="15.85546875" style="13" customWidth="1"/>
    <col min="12043" max="12043" width="17.85546875" style="13" customWidth="1"/>
    <col min="12044" max="12044" width="22.140625" style="13" customWidth="1"/>
    <col min="12045" max="12045" width="15.42578125" style="13" bestFit="1" customWidth="1"/>
    <col min="12046" max="12046" width="18.42578125" style="13" customWidth="1"/>
    <col min="12047" max="12291" width="9.140625" style="13"/>
    <col min="12292" max="12292" width="5.42578125" style="13" customWidth="1"/>
    <col min="12293" max="12293" width="18" style="13" bestFit="1" customWidth="1"/>
    <col min="12294" max="12294" width="18" style="13" customWidth="1"/>
    <col min="12295" max="12295" width="17.42578125" style="13" customWidth="1"/>
    <col min="12296" max="12296" width="17.5703125" style="13" bestFit="1" customWidth="1"/>
    <col min="12297" max="12297" width="19.42578125" style="13" customWidth="1"/>
    <col min="12298" max="12298" width="15.85546875" style="13" customWidth="1"/>
    <col min="12299" max="12299" width="17.85546875" style="13" customWidth="1"/>
    <col min="12300" max="12300" width="22.140625" style="13" customWidth="1"/>
    <col min="12301" max="12301" width="15.42578125" style="13" bestFit="1" customWidth="1"/>
    <col min="12302" max="12302" width="18.42578125" style="13" customWidth="1"/>
    <col min="12303" max="12547" width="9.140625" style="13"/>
    <col min="12548" max="12548" width="5.42578125" style="13" customWidth="1"/>
    <col min="12549" max="12549" width="18" style="13" bestFit="1" customWidth="1"/>
    <col min="12550" max="12550" width="18" style="13" customWidth="1"/>
    <col min="12551" max="12551" width="17.42578125" style="13" customWidth="1"/>
    <col min="12552" max="12552" width="17.5703125" style="13" bestFit="1" customWidth="1"/>
    <col min="12553" max="12553" width="19.42578125" style="13" customWidth="1"/>
    <col min="12554" max="12554" width="15.85546875" style="13" customWidth="1"/>
    <col min="12555" max="12555" width="17.85546875" style="13" customWidth="1"/>
    <col min="12556" max="12556" width="22.140625" style="13" customWidth="1"/>
    <col min="12557" max="12557" width="15.42578125" style="13" bestFit="1" customWidth="1"/>
    <col min="12558" max="12558" width="18.42578125" style="13" customWidth="1"/>
    <col min="12559" max="12803" width="9.140625" style="13"/>
    <col min="12804" max="12804" width="5.42578125" style="13" customWidth="1"/>
    <col min="12805" max="12805" width="18" style="13" bestFit="1" customWidth="1"/>
    <col min="12806" max="12806" width="18" style="13" customWidth="1"/>
    <col min="12807" max="12807" width="17.42578125" style="13" customWidth="1"/>
    <col min="12808" max="12808" width="17.5703125" style="13" bestFit="1" customWidth="1"/>
    <col min="12809" max="12809" width="19.42578125" style="13" customWidth="1"/>
    <col min="12810" max="12810" width="15.85546875" style="13" customWidth="1"/>
    <col min="12811" max="12811" width="17.85546875" style="13" customWidth="1"/>
    <col min="12812" max="12812" width="22.140625" style="13" customWidth="1"/>
    <col min="12813" max="12813" width="15.42578125" style="13" bestFit="1" customWidth="1"/>
    <col min="12814" max="12814" width="18.42578125" style="13" customWidth="1"/>
    <col min="12815" max="13059" width="9.140625" style="13"/>
    <col min="13060" max="13060" width="5.42578125" style="13" customWidth="1"/>
    <col min="13061" max="13061" width="18" style="13" bestFit="1" customWidth="1"/>
    <col min="13062" max="13062" width="18" style="13" customWidth="1"/>
    <col min="13063" max="13063" width="17.42578125" style="13" customWidth="1"/>
    <col min="13064" max="13064" width="17.5703125" style="13" bestFit="1" customWidth="1"/>
    <col min="13065" max="13065" width="19.42578125" style="13" customWidth="1"/>
    <col min="13066" max="13066" width="15.85546875" style="13" customWidth="1"/>
    <col min="13067" max="13067" width="17.85546875" style="13" customWidth="1"/>
    <col min="13068" max="13068" width="22.140625" style="13" customWidth="1"/>
    <col min="13069" max="13069" width="15.42578125" style="13" bestFit="1" customWidth="1"/>
    <col min="13070" max="13070" width="18.42578125" style="13" customWidth="1"/>
    <col min="13071" max="13315" width="9.140625" style="13"/>
    <col min="13316" max="13316" width="5.42578125" style="13" customWidth="1"/>
    <col min="13317" max="13317" width="18" style="13" bestFit="1" customWidth="1"/>
    <col min="13318" max="13318" width="18" style="13" customWidth="1"/>
    <col min="13319" max="13319" width="17.42578125" style="13" customWidth="1"/>
    <col min="13320" max="13320" width="17.5703125" style="13" bestFit="1" customWidth="1"/>
    <col min="13321" max="13321" width="19.42578125" style="13" customWidth="1"/>
    <col min="13322" max="13322" width="15.85546875" style="13" customWidth="1"/>
    <col min="13323" max="13323" width="17.85546875" style="13" customWidth="1"/>
    <col min="13324" max="13324" width="22.140625" style="13" customWidth="1"/>
    <col min="13325" max="13325" width="15.42578125" style="13" bestFit="1" customWidth="1"/>
    <col min="13326" max="13326" width="18.42578125" style="13" customWidth="1"/>
    <col min="13327" max="13571" width="9.140625" style="13"/>
    <col min="13572" max="13572" width="5.42578125" style="13" customWidth="1"/>
    <col min="13573" max="13573" width="18" style="13" bestFit="1" customWidth="1"/>
    <col min="13574" max="13574" width="18" style="13" customWidth="1"/>
    <col min="13575" max="13575" width="17.42578125" style="13" customWidth="1"/>
    <col min="13576" max="13576" width="17.5703125" style="13" bestFit="1" customWidth="1"/>
    <col min="13577" max="13577" width="19.42578125" style="13" customWidth="1"/>
    <col min="13578" max="13578" width="15.85546875" style="13" customWidth="1"/>
    <col min="13579" max="13579" width="17.85546875" style="13" customWidth="1"/>
    <col min="13580" max="13580" width="22.140625" style="13" customWidth="1"/>
    <col min="13581" max="13581" width="15.42578125" style="13" bestFit="1" customWidth="1"/>
    <col min="13582" max="13582" width="18.42578125" style="13" customWidth="1"/>
    <col min="13583" max="13827" width="9.140625" style="13"/>
    <col min="13828" max="13828" width="5.42578125" style="13" customWidth="1"/>
    <col min="13829" max="13829" width="18" style="13" bestFit="1" customWidth="1"/>
    <col min="13830" max="13830" width="18" style="13" customWidth="1"/>
    <col min="13831" max="13831" width="17.42578125" style="13" customWidth="1"/>
    <col min="13832" max="13832" width="17.5703125" style="13" bestFit="1" customWidth="1"/>
    <col min="13833" max="13833" width="19.42578125" style="13" customWidth="1"/>
    <col min="13834" max="13834" width="15.85546875" style="13" customWidth="1"/>
    <col min="13835" max="13835" width="17.85546875" style="13" customWidth="1"/>
    <col min="13836" max="13836" width="22.140625" style="13" customWidth="1"/>
    <col min="13837" max="13837" width="15.42578125" style="13" bestFit="1" customWidth="1"/>
    <col min="13838" max="13838" width="18.42578125" style="13" customWidth="1"/>
    <col min="13839" max="14083" width="9.140625" style="13"/>
    <col min="14084" max="14084" width="5.42578125" style="13" customWidth="1"/>
    <col min="14085" max="14085" width="18" style="13" bestFit="1" customWidth="1"/>
    <col min="14086" max="14086" width="18" style="13" customWidth="1"/>
    <col min="14087" max="14087" width="17.42578125" style="13" customWidth="1"/>
    <col min="14088" max="14088" width="17.5703125" style="13" bestFit="1" customWidth="1"/>
    <col min="14089" max="14089" width="19.42578125" style="13" customWidth="1"/>
    <col min="14090" max="14090" width="15.85546875" style="13" customWidth="1"/>
    <col min="14091" max="14091" width="17.85546875" style="13" customWidth="1"/>
    <col min="14092" max="14092" width="22.140625" style="13" customWidth="1"/>
    <col min="14093" max="14093" width="15.42578125" style="13" bestFit="1" customWidth="1"/>
    <col min="14094" max="14094" width="18.42578125" style="13" customWidth="1"/>
    <col min="14095" max="14339" width="9.140625" style="13"/>
    <col min="14340" max="14340" width="5.42578125" style="13" customWidth="1"/>
    <col min="14341" max="14341" width="18" style="13" bestFit="1" customWidth="1"/>
    <col min="14342" max="14342" width="18" style="13" customWidth="1"/>
    <col min="14343" max="14343" width="17.42578125" style="13" customWidth="1"/>
    <col min="14344" max="14344" width="17.5703125" style="13" bestFit="1" customWidth="1"/>
    <col min="14345" max="14345" width="19.42578125" style="13" customWidth="1"/>
    <col min="14346" max="14346" width="15.85546875" style="13" customWidth="1"/>
    <col min="14347" max="14347" width="17.85546875" style="13" customWidth="1"/>
    <col min="14348" max="14348" width="22.140625" style="13" customWidth="1"/>
    <col min="14349" max="14349" width="15.42578125" style="13" bestFit="1" customWidth="1"/>
    <col min="14350" max="14350" width="18.42578125" style="13" customWidth="1"/>
    <col min="14351" max="14595" width="9.140625" style="13"/>
    <col min="14596" max="14596" width="5.42578125" style="13" customWidth="1"/>
    <col min="14597" max="14597" width="18" style="13" bestFit="1" customWidth="1"/>
    <col min="14598" max="14598" width="18" style="13" customWidth="1"/>
    <col min="14599" max="14599" width="17.42578125" style="13" customWidth="1"/>
    <col min="14600" max="14600" width="17.5703125" style="13" bestFit="1" customWidth="1"/>
    <col min="14601" max="14601" width="19.42578125" style="13" customWidth="1"/>
    <col min="14602" max="14602" width="15.85546875" style="13" customWidth="1"/>
    <col min="14603" max="14603" width="17.85546875" style="13" customWidth="1"/>
    <col min="14604" max="14604" width="22.140625" style="13" customWidth="1"/>
    <col min="14605" max="14605" width="15.42578125" style="13" bestFit="1" customWidth="1"/>
    <col min="14606" max="14606" width="18.42578125" style="13" customWidth="1"/>
    <col min="14607" max="14851" width="9.140625" style="13"/>
    <col min="14852" max="14852" width="5.42578125" style="13" customWidth="1"/>
    <col min="14853" max="14853" width="18" style="13" bestFit="1" customWidth="1"/>
    <col min="14854" max="14854" width="18" style="13" customWidth="1"/>
    <col min="14855" max="14855" width="17.42578125" style="13" customWidth="1"/>
    <col min="14856" max="14856" width="17.5703125" style="13" bestFit="1" customWidth="1"/>
    <col min="14857" max="14857" width="19.42578125" style="13" customWidth="1"/>
    <col min="14858" max="14858" width="15.85546875" style="13" customWidth="1"/>
    <col min="14859" max="14859" width="17.85546875" style="13" customWidth="1"/>
    <col min="14860" max="14860" width="22.140625" style="13" customWidth="1"/>
    <col min="14861" max="14861" width="15.42578125" style="13" bestFit="1" customWidth="1"/>
    <col min="14862" max="14862" width="18.42578125" style="13" customWidth="1"/>
    <col min="14863" max="15107" width="9.140625" style="13"/>
    <col min="15108" max="15108" width="5.42578125" style="13" customWidth="1"/>
    <col min="15109" max="15109" width="18" style="13" bestFit="1" customWidth="1"/>
    <col min="15110" max="15110" width="18" style="13" customWidth="1"/>
    <col min="15111" max="15111" width="17.42578125" style="13" customWidth="1"/>
    <col min="15112" max="15112" width="17.5703125" style="13" bestFit="1" customWidth="1"/>
    <col min="15113" max="15113" width="19.42578125" style="13" customWidth="1"/>
    <col min="15114" max="15114" width="15.85546875" style="13" customWidth="1"/>
    <col min="15115" max="15115" width="17.85546875" style="13" customWidth="1"/>
    <col min="15116" max="15116" width="22.140625" style="13" customWidth="1"/>
    <col min="15117" max="15117" width="15.42578125" style="13" bestFit="1" customWidth="1"/>
    <col min="15118" max="15118" width="18.42578125" style="13" customWidth="1"/>
    <col min="15119" max="15363" width="9.140625" style="13"/>
    <col min="15364" max="15364" width="5.42578125" style="13" customWidth="1"/>
    <col min="15365" max="15365" width="18" style="13" bestFit="1" customWidth="1"/>
    <col min="15366" max="15366" width="18" style="13" customWidth="1"/>
    <col min="15367" max="15367" width="17.42578125" style="13" customWidth="1"/>
    <col min="15368" max="15368" width="17.5703125" style="13" bestFit="1" customWidth="1"/>
    <col min="15369" max="15369" width="19.42578125" style="13" customWidth="1"/>
    <col min="15370" max="15370" width="15.85546875" style="13" customWidth="1"/>
    <col min="15371" max="15371" width="17.85546875" style="13" customWidth="1"/>
    <col min="15372" max="15372" width="22.140625" style="13" customWidth="1"/>
    <col min="15373" max="15373" width="15.42578125" style="13" bestFit="1" customWidth="1"/>
    <col min="15374" max="15374" width="18.42578125" style="13" customWidth="1"/>
    <col min="15375" max="15619" width="9.140625" style="13"/>
    <col min="15620" max="15620" width="5.42578125" style="13" customWidth="1"/>
    <col min="15621" max="15621" width="18" style="13" bestFit="1" customWidth="1"/>
    <col min="15622" max="15622" width="18" style="13" customWidth="1"/>
    <col min="15623" max="15623" width="17.42578125" style="13" customWidth="1"/>
    <col min="15624" max="15624" width="17.5703125" style="13" bestFit="1" customWidth="1"/>
    <col min="15625" max="15625" width="19.42578125" style="13" customWidth="1"/>
    <col min="15626" max="15626" width="15.85546875" style="13" customWidth="1"/>
    <col min="15627" max="15627" width="17.85546875" style="13" customWidth="1"/>
    <col min="15628" max="15628" width="22.140625" style="13" customWidth="1"/>
    <col min="15629" max="15629" width="15.42578125" style="13" bestFit="1" customWidth="1"/>
    <col min="15630" max="15630" width="18.42578125" style="13" customWidth="1"/>
    <col min="15631" max="15875" width="9.140625" style="13"/>
    <col min="15876" max="15876" width="5.42578125" style="13" customWidth="1"/>
    <col min="15877" max="15877" width="18" style="13" bestFit="1" customWidth="1"/>
    <col min="15878" max="15878" width="18" style="13" customWidth="1"/>
    <col min="15879" max="15879" width="17.42578125" style="13" customWidth="1"/>
    <col min="15880" max="15880" width="17.5703125" style="13" bestFit="1" customWidth="1"/>
    <col min="15881" max="15881" width="19.42578125" style="13" customWidth="1"/>
    <col min="15882" max="15882" width="15.85546875" style="13" customWidth="1"/>
    <col min="15883" max="15883" width="17.85546875" style="13" customWidth="1"/>
    <col min="15884" max="15884" width="22.140625" style="13" customWidth="1"/>
    <col min="15885" max="15885" width="15.42578125" style="13" bestFit="1" customWidth="1"/>
    <col min="15886" max="15886" width="18.42578125" style="13" customWidth="1"/>
    <col min="15887" max="16131" width="9.140625" style="13"/>
    <col min="16132" max="16132" width="5.42578125" style="13" customWidth="1"/>
    <col min="16133" max="16133" width="18" style="13" bestFit="1" customWidth="1"/>
    <col min="16134" max="16134" width="18" style="13" customWidth="1"/>
    <col min="16135" max="16135" width="17.42578125" style="13" customWidth="1"/>
    <col min="16136" max="16136" width="17.5703125" style="13" bestFit="1" customWidth="1"/>
    <col min="16137" max="16137" width="19.42578125" style="13" customWidth="1"/>
    <col min="16138" max="16138" width="15.85546875" style="13" customWidth="1"/>
    <col min="16139" max="16139" width="17.85546875" style="13" customWidth="1"/>
    <col min="16140" max="16140" width="22.140625" style="13" customWidth="1"/>
    <col min="16141" max="16141" width="15.42578125" style="13" bestFit="1" customWidth="1"/>
    <col min="16142" max="16142" width="18.42578125" style="13" customWidth="1"/>
    <col min="16143" max="16384" width="9.140625" style="13"/>
  </cols>
  <sheetData>
    <row r="1" spans="1:13" x14ac:dyDescent="0.25">
      <c r="M1" s="9" t="s">
        <v>670</v>
      </c>
    </row>
    <row r="2" spans="1:13" ht="20.25" x14ac:dyDescent="0.3">
      <c r="B2" s="642" t="s">
        <v>687</v>
      </c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</row>
    <row r="3" spans="1:13" ht="6.75" customHeight="1" x14ac:dyDescent="0.3">
      <c r="B3" s="400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</row>
    <row r="4" spans="1:13" ht="7.5" customHeight="1" x14ac:dyDescent="0.3">
      <c r="B4" s="399" t="s">
        <v>680</v>
      </c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</row>
    <row r="5" spans="1:13" ht="4.5" customHeight="1" x14ac:dyDescent="0.25">
      <c r="B5" s="389" t="s">
        <v>676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ht="16.5" thickBot="1" x14ac:dyDescent="0.3">
      <c r="B6" s="662" t="s">
        <v>256</v>
      </c>
      <c r="C6" s="662"/>
      <c r="D6" s="662"/>
      <c r="E6" s="662"/>
      <c r="F6" s="662"/>
      <c r="G6" s="662"/>
      <c r="H6" s="662"/>
      <c r="I6" s="662"/>
      <c r="J6" s="662"/>
      <c r="K6" s="662"/>
      <c r="L6" s="662"/>
      <c r="M6" s="662"/>
    </row>
    <row r="7" spans="1:13" ht="20.25" customHeight="1" thickBot="1" x14ac:dyDescent="0.3">
      <c r="A7" s="83"/>
      <c r="B7" s="658" t="s">
        <v>251</v>
      </c>
      <c r="C7" s="652" t="s">
        <v>227</v>
      </c>
      <c r="D7" s="653"/>
      <c r="E7" s="653"/>
      <c r="F7" s="654"/>
      <c r="G7" s="652" t="s">
        <v>252</v>
      </c>
      <c r="H7" s="654"/>
      <c r="I7" s="659" t="s">
        <v>677</v>
      </c>
      <c r="J7" s="659"/>
      <c r="K7" s="659"/>
      <c r="L7" s="659"/>
      <c r="M7" s="660"/>
    </row>
    <row r="8" spans="1:13" s="56" customFormat="1" ht="18" customHeight="1" thickBot="1" x14ac:dyDescent="0.25">
      <c r="A8" s="82"/>
      <c r="B8" s="658"/>
      <c r="C8" s="655"/>
      <c r="D8" s="656"/>
      <c r="E8" s="656"/>
      <c r="F8" s="657"/>
      <c r="G8" s="655"/>
      <c r="H8" s="657"/>
      <c r="I8" s="612" t="s">
        <v>255</v>
      </c>
      <c r="J8" s="661"/>
      <c r="K8" s="612" t="s">
        <v>678</v>
      </c>
      <c r="L8" s="661"/>
      <c r="M8" s="613"/>
    </row>
    <row r="9" spans="1:13" s="56" customFormat="1" ht="79.5" thickBot="1" x14ac:dyDescent="0.25">
      <c r="A9" s="82"/>
      <c r="B9" s="656"/>
      <c r="C9" s="310" t="s">
        <v>674</v>
      </c>
      <c r="D9" s="313" t="s">
        <v>675</v>
      </c>
      <c r="E9" s="311" t="s">
        <v>239</v>
      </c>
      <c r="F9" s="280" t="s">
        <v>673</v>
      </c>
      <c r="G9" s="282" t="s">
        <v>253</v>
      </c>
      <c r="H9" s="311" t="s">
        <v>254</v>
      </c>
      <c r="I9" s="312" t="s">
        <v>228</v>
      </c>
      <c r="J9" s="313" t="s">
        <v>240</v>
      </c>
      <c r="K9" s="279" t="s">
        <v>224</v>
      </c>
      <c r="L9" s="314" t="s">
        <v>240</v>
      </c>
      <c r="M9" s="280" t="s">
        <v>679</v>
      </c>
    </row>
    <row r="10" spans="1:13" s="56" customFormat="1" x14ac:dyDescent="0.2">
      <c r="A10" s="82"/>
      <c r="B10" s="650"/>
      <c r="C10" s="663"/>
      <c r="D10" s="673"/>
      <c r="E10" s="666"/>
      <c r="F10" s="673"/>
      <c r="G10" s="670"/>
      <c r="H10" s="670"/>
      <c r="I10" s="667"/>
      <c r="J10" s="670"/>
      <c r="K10" s="177"/>
      <c r="L10" s="155"/>
      <c r="M10" s="167"/>
    </row>
    <row r="11" spans="1:13" s="56" customFormat="1" x14ac:dyDescent="0.2">
      <c r="A11" s="82"/>
      <c r="B11" s="651"/>
      <c r="C11" s="664"/>
      <c r="D11" s="674"/>
      <c r="E11" s="664"/>
      <c r="F11" s="674"/>
      <c r="G11" s="671"/>
      <c r="H11" s="671"/>
      <c r="I11" s="668"/>
      <c r="J11" s="671"/>
      <c r="K11" s="178"/>
      <c r="L11" s="143"/>
      <c r="M11" s="144"/>
    </row>
    <row r="12" spans="1:13" s="56" customFormat="1" ht="16.5" thickBot="1" x14ac:dyDescent="0.25">
      <c r="A12" s="82"/>
      <c r="B12" s="651"/>
      <c r="C12" s="665"/>
      <c r="D12" s="675"/>
      <c r="E12" s="665"/>
      <c r="F12" s="675"/>
      <c r="G12" s="672"/>
      <c r="H12" s="672"/>
      <c r="I12" s="669"/>
      <c r="J12" s="672"/>
      <c r="K12" s="179"/>
      <c r="L12" s="152"/>
      <c r="M12" s="166"/>
    </row>
    <row r="13" spans="1:13" x14ac:dyDescent="0.25">
      <c r="A13" s="83"/>
      <c r="B13" s="676"/>
      <c r="C13" s="663"/>
      <c r="D13" s="673"/>
      <c r="E13" s="663"/>
      <c r="F13" s="673"/>
      <c r="G13" s="670"/>
      <c r="H13" s="670"/>
      <c r="I13" s="667"/>
      <c r="J13" s="670"/>
      <c r="K13" s="165"/>
      <c r="L13" s="140"/>
      <c r="M13" s="139"/>
    </row>
    <row r="14" spans="1:13" x14ac:dyDescent="0.25">
      <c r="A14" s="83"/>
      <c r="B14" s="651"/>
      <c r="C14" s="664"/>
      <c r="D14" s="674"/>
      <c r="E14" s="664"/>
      <c r="F14" s="674"/>
      <c r="G14" s="671"/>
      <c r="H14" s="671"/>
      <c r="I14" s="668"/>
      <c r="J14" s="671"/>
      <c r="K14" s="149"/>
      <c r="L14" s="143"/>
      <c r="M14" s="142"/>
    </row>
    <row r="15" spans="1:13" ht="16.5" thickBot="1" x14ac:dyDescent="0.3">
      <c r="A15" s="83"/>
      <c r="B15" s="651"/>
      <c r="C15" s="665"/>
      <c r="D15" s="675"/>
      <c r="E15" s="665"/>
      <c r="F15" s="675"/>
      <c r="G15" s="672"/>
      <c r="H15" s="672"/>
      <c r="I15" s="669"/>
      <c r="J15" s="672"/>
      <c r="K15" s="148"/>
      <c r="L15" s="141"/>
      <c r="M15" s="150"/>
    </row>
    <row r="16" spans="1:13" x14ac:dyDescent="0.25">
      <c r="A16" s="83"/>
      <c r="B16" s="676"/>
      <c r="C16" s="663"/>
      <c r="D16" s="673"/>
      <c r="E16" s="663"/>
      <c r="F16" s="673"/>
      <c r="G16" s="670"/>
      <c r="H16" s="670"/>
      <c r="I16" s="667"/>
      <c r="J16" s="670"/>
      <c r="K16" s="154"/>
      <c r="L16" s="155"/>
      <c r="M16" s="153"/>
    </row>
    <row r="17" spans="1:14" x14ac:dyDescent="0.25">
      <c r="A17" s="83"/>
      <c r="B17" s="651"/>
      <c r="C17" s="664"/>
      <c r="D17" s="674"/>
      <c r="E17" s="664"/>
      <c r="F17" s="674"/>
      <c r="G17" s="671"/>
      <c r="H17" s="671"/>
      <c r="I17" s="668"/>
      <c r="J17" s="671"/>
      <c r="K17" s="149"/>
      <c r="L17" s="143"/>
      <c r="M17" s="142"/>
    </row>
    <row r="18" spans="1:14" ht="16.5" thickBot="1" x14ac:dyDescent="0.3">
      <c r="A18" s="83"/>
      <c r="B18" s="651"/>
      <c r="C18" s="665"/>
      <c r="D18" s="675"/>
      <c r="E18" s="665"/>
      <c r="F18" s="675"/>
      <c r="G18" s="672"/>
      <c r="H18" s="672"/>
      <c r="I18" s="669"/>
      <c r="J18" s="672"/>
      <c r="K18" s="164"/>
      <c r="L18" s="146"/>
      <c r="M18" s="145"/>
    </row>
    <row r="19" spans="1:14" x14ac:dyDescent="0.25">
      <c r="A19" s="83"/>
      <c r="B19" s="676"/>
      <c r="C19" s="663"/>
      <c r="D19" s="673"/>
      <c r="E19" s="663"/>
      <c r="F19" s="673"/>
      <c r="G19" s="670"/>
      <c r="H19" s="670"/>
      <c r="I19" s="667"/>
      <c r="J19" s="670"/>
      <c r="K19" s="148"/>
      <c r="L19" s="141"/>
      <c r="M19" s="147"/>
    </row>
    <row r="20" spans="1:14" x14ac:dyDescent="0.25">
      <c r="A20" s="83"/>
      <c r="B20" s="651"/>
      <c r="C20" s="664"/>
      <c r="D20" s="674"/>
      <c r="E20" s="664"/>
      <c r="F20" s="674"/>
      <c r="G20" s="671"/>
      <c r="H20" s="671"/>
      <c r="I20" s="668"/>
      <c r="J20" s="671"/>
      <c r="K20" s="149"/>
      <c r="L20" s="143"/>
      <c r="M20" s="142"/>
    </row>
    <row r="21" spans="1:14" ht="16.5" thickBot="1" x14ac:dyDescent="0.3">
      <c r="A21" s="83"/>
      <c r="B21" s="677"/>
      <c r="C21" s="665"/>
      <c r="D21" s="675"/>
      <c r="E21" s="665"/>
      <c r="F21" s="675"/>
      <c r="G21" s="672"/>
      <c r="H21" s="672"/>
      <c r="I21" s="669"/>
      <c r="J21" s="672"/>
      <c r="K21" s="151"/>
      <c r="L21" s="152"/>
      <c r="M21" s="150"/>
    </row>
    <row r="22" spans="1:14" x14ac:dyDescent="0.25">
      <c r="A22" s="83"/>
      <c r="B22" s="676"/>
      <c r="C22" s="663"/>
      <c r="D22" s="673"/>
      <c r="E22" s="663"/>
      <c r="F22" s="673"/>
      <c r="G22" s="670"/>
      <c r="H22" s="670"/>
      <c r="I22" s="667"/>
      <c r="J22" s="670"/>
      <c r="K22" s="148"/>
      <c r="L22" s="141"/>
      <c r="M22" s="147"/>
    </row>
    <row r="23" spans="1:14" x14ac:dyDescent="0.25">
      <c r="A23" s="83"/>
      <c r="B23" s="651"/>
      <c r="C23" s="664"/>
      <c r="D23" s="674"/>
      <c r="E23" s="664"/>
      <c r="F23" s="674"/>
      <c r="G23" s="671"/>
      <c r="H23" s="671"/>
      <c r="I23" s="668"/>
      <c r="J23" s="671"/>
      <c r="K23" s="149"/>
      <c r="L23" s="143"/>
      <c r="M23" s="142"/>
    </row>
    <row r="24" spans="1:14" ht="16.5" thickBot="1" x14ac:dyDescent="0.3">
      <c r="A24" s="83"/>
      <c r="B24" s="677"/>
      <c r="C24" s="665"/>
      <c r="D24" s="675"/>
      <c r="E24" s="665"/>
      <c r="F24" s="675"/>
      <c r="G24" s="672"/>
      <c r="H24" s="672"/>
      <c r="I24" s="669"/>
      <c r="J24" s="672"/>
      <c r="K24" s="151"/>
      <c r="L24" s="152"/>
      <c r="M24" s="150"/>
    </row>
    <row r="25" spans="1:14" ht="16.5" customHeight="1" x14ac:dyDescent="0.25">
      <c r="A25" s="16"/>
      <c r="B25" s="687" t="s">
        <v>245</v>
      </c>
      <c r="C25" s="687"/>
      <c r="D25" s="687"/>
      <c r="E25" s="687"/>
      <c r="F25" s="687"/>
      <c r="G25" s="687"/>
      <c r="H25" s="687"/>
      <c r="I25" s="687"/>
      <c r="J25" s="687"/>
      <c r="K25" s="687"/>
      <c r="L25" s="687"/>
      <c r="M25" s="687"/>
    </row>
    <row r="26" spans="1:14" ht="16.5" customHeight="1" x14ac:dyDescent="0.25">
      <c r="A26" s="16"/>
      <c r="B26" s="398"/>
      <c r="C26" s="398"/>
      <c r="D26" s="398"/>
      <c r="E26" s="398"/>
      <c r="F26" s="398"/>
      <c r="G26" s="398"/>
      <c r="H26" s="398"/>
      <c r="I26" s="398"/>
      <c r="J26" s="398"/>
      <c r="K26" s="398"/>
      <c r="L26" s="398"/>
      <c r="M26" s="398"/>
    </row>
    <row r="27" spans="1:14" x14ac:dyDescent="0.25">
      <c r="B27" s="688"/>
      <c r="C27" s="688"/>
      <c r="D27" s="688"/>
      <c r="E27" s="688"/>
      <c r="F27" s="688"/>
      <c r="G27" s="688"/>
      <c r="H27" s="688"/>
      <c r="I27" s="688"/>
      <c r="J27" s="688"/>
      <c r="K27" s="688"/>
      <c r="L27" s="23"/>
    </row>
    <row r="28" spans="1:14" ht="16.5" thickBot="1" x14ac:dyDescent="0.3">
      <c r="B28" s="662" t="s">
        <v>671</v>
      </c>
      <c r="C28" s="662"/>
      <c r="D28" s="662"/>
      <c r="E28" s="662"/>
      <c r="F28" s="662"/>
      <c r="G28" s="662"/>
      <c r="H28" s="662"/>
      <c r="I28" s="662"/>
      <c r="J28" s="662"/>
      <c r="K28" s="180"/>
      <c r="L28" s="180"/>
      <c r="M28" s="16"/>
    </row>
    <row r="29" spans="1:14" s="56" customFormat="1" ht="15.75" customHeight="1" x14ac:dyDescent="0.2">
      <c r="B29" s="618" t="s">
        <v>246</v>
      </c>
      <c r="C29" s="652" t="s">
        <v>241</v>
      </c>
      <c r="D29" s="654"/>
      <c r="E29" s="653" t="s">
        <v>229</v>
      </c>
      <c r="F29" s="653"/>
      <c r="G29" s="653"/>
      <c r="H29" s="653"/>
      <c r="I29" s="653"/>
      <c r="J29" s="654"/>
      <c r="K29" s="181"/>
      <c r="L29" s="181"/>
      <c r="M29" s="111"/>
      <c r="N29" s="111"/>
    </row>
    <row r="30" spans="1:14" s="56" customFormat="1" ht="8.25" customHeight="1" thickBot="1" x14ac:dyDescent="0.25">
      <c r="B30" s="678"/>
      <c r="C30" s="655"/>
      <c r="D30" s="657"/>
      <c r="E30" s="656"/>
      <c r="F30" s="656"/>
      <c r="G30" s="656"/>
      <c r="H30" s="656"/>
      <c r="I30" s="656"/>
      <c r="J30" s="657"/>
      <c r="K30" s="181"/>
      <c r="M30" s="397"/>
      <c r="N30" s="111"/>
    </row>
    <row r="31" spans="1:14" s="56" customFormat="1" ht="27" customHeight="1" thickBot="1" x14ac:dyDescent="0.25">
      <c r="B31" s="619"/>
      <c r="C31" s="310" t="s">
        <v>195</v>
      </c>
      <c r="D31" s="315" t="s">
        <v>200</v>
      </c>
      <c r="E31" s="289" t="s">
        <v>242</v>
      </c>
      <c r="F31" s="686" t="s">
        <v>243</v>
      </c>
      <c r="G31" s="659"/>
      <c r="H31" s="659"/>
      <c r="I31" s="659"/>
      <c r="J31" s="660"/>
      <c r="K31" s="181"/>
      <c r="M31" s="111"/>
      <c r="N31" s="111"/>
    </row>
    <row r="32" spans="1:14" s="56" customFormat="1" x14ac:dyDescent="0.2">
      <c r="B32" s="676" t="s">
        <v>226</v>
      </c>
      <c r="C32" s="382"/>
      <c r="D32" s="168"/>
      <c r="E32" s="182"/>
      <c r="F32" s="682"/>
      <c r="G32" s="683"/>
      <c r="H32" s="683"/>
      <c r="I32" s="683"/>
      <c r="J32" s="684"/>
      <c r="K32" s="181"/>
      <c r="M32" s="111"/>
    </row>
    <row r="33" spans="2:13" s="56" customFormat="1" x14ac:dyDescent="0.2">
      <c r="B33" s="685"/>
      <c r="C33" s="383"/>
      <c r="D33" s="169"/>
      <c r="E33" s="183"/>
      <c r="F33" s="679"/>
      <c r="G33" s="680"/>
      <c r="H33" s="680"/>
      <c r="I33" s="680"/>
      <c r="J33" s="681"/>
      <c r="K33" s="181"/>
      <c r="L33" s="181"/>
      <c r="M33" s="111"/>
    </row>
    <row r="34" spans="2:13" s="56" customFormat="1" x14ac:dyDescent="0.2">
      <c r="B34" s="685"/>
      <c r="C34" s="383"/>
      <c r="D34" s="170"/>
      <c r="E34" s="183"/>
      <c r="F34" s="679"/>
      <c r="G34" s="680"/>
      <c r="H34" s="680"/>
      <c r="I34" s="680"/>
      <c r="J34" s="681"/>
      <c r="K34" s="181"/>
      <c r="L34" s="181"/>
      <c r="M34" s="111"/>
    </row>
    <row r="35" spans="2:13" s="56" customFormat="1" ht="16.5" thickBot="1" x14ac:dyDescent="0.25">
      <c r="B35" s="685"/>
      <c r="C35" s="391"/>
      <c r="D35" s="392"/>
      <c r="E35" s="184"/>
      <c r="F35" s="679"/>
      <c r="G35" s="680"/>
      <c r="H35" s="680"/>
      <c r="I35" s="680"/>
      <c r="J35" s="681"/>
      <c r="K35" s="181"/>
      <c r="L35" s="181"/>
      <c r="M35" s="111"/>
    </row>
    <row r="36" spans="2:13" s="56" customFormat="1" ht="16.5" thickBot="1" x14ac:dyDescent="0.25">
      <c r="B36" s="677"/>
      <c r="C36" s="390"/>
      <c r="D36" s="390" t="s">
        <v>230</v>
      </c>
      <c r="E36" s="393"/>
      <c r="F36" s="394"/>
      <c r="G36" s="394"/>
      <c r="H36" s="394"/>
      <c r="I36" s="395"/>
      <c r="J36" s="396"/>
      <c r="K36" s="181"/>
      <c r="L36" s="181"/>
      <c r="M36" s="111"/>
    </row>
    <row r="37" spans="2:13" s="56" customFormat="1" x14ac:dyDescent="0.2">
      <c r="B37" s="676" t="s">
        <v>247</v>
      </c>
      <c r="C37" s="382"/>
      <c r="D37" s="168"/>
      <c r="E37" s="182"/>
      <c r="F37" s="682"/>
      <c r="G37" s="683"/>
      <c r="H37" s="683"/>
      <c r="I37" s="683"/>
      <c r="J37" s="684"/>
      <c r="K37" s="181"/>
      <c r="L37" s="181"/>
      <c r="M37" s="111"/>
    </row>
    <row r="38" spans="2:13" s="56" customFormat="1" x14ac:dyDescent="0.2">
      <c r="B38" s="685"/>
      <c r="C38" s="383"/>
      <c r="D38" s="169"/>
      <c r="E38" s="183"/>
      <c r="F38" s="679"/>
      <c r="G38" s="680"/>
      <c r="H38" s="680"/>
      <c r="I38" s="680"/>
      <c r="J38" s="681"/>
      <c r="K38" s="181"/>
      <c r="L38" s="181"/>
      <c r="M38" s="111"/>
    </row>
    <row r="39" spans="2:13" s="56" customFormat="1" x14ac:dyDescent="0.2">
      <c r="B39" s="685"/>
      <c r="C39" s="383"/>
      <c r="D39" s="170"/>
      <c r="E39" s="183"/>
      <c r="F39" s="679"/>
      <c r="G39" s="680"/>
      <c r="H39" s="680"/>
      <c r="I39" s="680"/>
      <c r="J39" s="681"/>
      <c r="K39" s="181"/>
      <c r="L39" s="181"/>
      <c r="M39" s="111"/>
    </row>
    <row r="40" spans="2:13" s="56" customFormat="1" ht="16.5" thickBot="1" x14ac:dyDescent="0.25">
      <c r="B40" s="685"/>
      <c r="C40" s="391"/>
      <c r="D40" s="392"/>
      <c r="E40" s="184"/>
      <c r="F40" s="679"/>
      <c r="G40" s="680"/>
      <c r="H40" s="680"/>
      <c r="I40" s="680"/>
      <c r="J40" s="681"/>
      <c r="K40" s="181"/>
      <c r="L40" s="181"/>
      <c r="M40" s="111"/>
    </row>
    <row r="41" spans="2:13" s="56" customFormat="1" ht="16.5" thickBot="1" x14ac:dyDescent="0.25">
      <c r="B41" s="677"/>
      <c r="C41" s="390"/>
      <c r="D41" s="390" t="s">
        <v>230</v>
      </c>
      <c r="E41" s="393"/>
      <c r="F41" s="394"/>
      <c r="G41" s="394"/>
      <c r="H41" s="394"/>
      <c r="I41" s="395"/>
      <c r="J41" s="396"/>
      <c r="K41" s="181"/>
      <c r="L41" s="181"/>
      <c r="M41" s="111"/>
    </row>
    <row r="42" spans="2:13" s="56" customFormat="1" x14ac:dyDescent="0.2">
      <c r="B42" s="676" t="s">
        <v>248</v>
      </c>
      <c r="C42" s="382"/>
      <c r="D42" s="168"/>
      <c r="E42" s="182"/>
      <c r="F42" s="682"/>
      <c r="G42" s="683"/>
      <c r="H42" s="683"/>
      <c r="I42" s="683"/>
      <c r="J42" s="684"/>
      <c r="K42" s="181"/>
      <c r="L42" s="181"/>
      <c r="M42" s="111"/>
    </row>
    <row r="43" spans="2:13" s="56" customFormat="1" x14ac:dyDescent="0.2">
      <c r="B43" s="685"/>
      <c r="C43" s="383"/>
      <c r="D43" s="169"/>
      <c r="E43" s="183"/>
      <c r="F43" s="679"/>
      <c r="G43" s="680"/>
      <c r="H43" s="680"/>
      <c r="I43" s="680"/>
      <c r="J43" s="681"/>
      <c r="K43" s="181"/>
      <c r="L43" s="181"/>
      <c r="M43" s="111"/>
    </row>
    <row r="44" spans="2:13" s="56" customFormat="1" x14ac:dyDescent="0.2">
      <c r="B44" s="685"/>
      <c r="C44" s="383"/>
      <c r="D44" s="170"/>
      <c r="E44" s="183"/>
      <c r="F44" s="679"/>
      <c r="G44" s="680"/>
      <c r="H44" s="680"/>
      <c r="I44" s="680"/>
      <c r="J44" s="681"/>
      <c r="K44" s="181"/>
      <c r="L44" s="181"/>
      <c r="M44" s="111"/>
    </row>
    <row r="45" spans="2:13" s="56" customFormat="1" ht="16.5" thickBot="1" x14ac:dyDescent="0.25">
      <c r="B45" s="685"/>
      <c r="C45" s="391"/>
      <c r="D45" s="392"/>
      <c r="E45" s="184"/>
      <c r="F45" s="679"/>
      <c r="G45" s="680"/>
      <c r="H45" s="680"/>
      <c r="I45" s="680"/>
      <c r="J45" s="681"/>
      <c r="K45" s="181"/>
      <c r="L45" s="181"/>
      <c r="M45" s="111"/>
    </row>
    <row r="46" spans="2:13" s="56" customFormat="1" ht="16.5" thickBot="1" x14ac:dyDescent="0.25">
      <c r="B46" s="677"/>
      <c r="C46" s="390"/>
      <c r="D46" s="390" t="s">
        <v>230</v>
      </c>
      <c r="E46" s="393"/>
      <c r="F46" s="394"/>
      <c r="G46" s="394"/>
      <c r="H46" s="394"/>
      <c r="I46" s="395"/>
      <c r="J46" s="396"/>
      <c r="K46" s="181"/>
      <c r="L46" s="181"/>
      <c r="M46" s="111"/>
    </row>
    <row r="47" spans="2:13" s="56" customFormat="1" x14ac:dyDescent="0.2">
      <c r="B47" s="676" t="s">
        <v>249</v>
      </c>
      <c r="C47" s="382"/>
      <c r="D47" s="168"/>
      <c r="E47" s="182"/>
      <c r="F47" s="682"/>
      <c r="G47" s="683"/>
      <c r="H47" s="683"/>
      <c r="I47" s="683"/>
      <c r="J47" s="684"/>
      <c r="K47" s="181"/>
      <c r="L47" s="181"/>
      <c r="M47" s="111"/>
    </row>
    <row r="48" spans="2:13" s="56" customFormat="1" x14ac:dyDescent="0.2">
      <c r="B48" s="685"/>
      <c r="C48" s="383"/>
      <c r="D48" s="169"/>
      <c r="E48" s="183"/>
      <c r="F48" s="679"/>
      <c r="G48" s="680"/>
      <c r="H48" s="680"/>
      <c r="I48" s="680"/>
      <c r="J48" s="681"/>
      <c r="K48" s="181"/>
      <c r="L48" s="181"/>
      <c r="M48" s="111"/>
    </row>
    <row r="49" spans="2:13" s="56" customFormat="1" x14ac:dyDescent="0.2">
      <c r="B49" s="685"/>
      <c r="C49" s="383"/>
      <c r="D49" s="170"/>
      <c r="E49" s="183"/>
      <c r="F49" s="679"/>
      <c r="G49" s="680"/>
      <c r="H49" s="680"/>
      <c r="I49" s="680"/>
      <c r="J49" s="681"/>
      <c r="K49" s="181"/>
      <c r="L49" s="181"/>
      <c r="M49" s="111"/>
    </row>
    <row r="50" spans="2:13" s="56" customFormat="1" ht="16.5" thickBot="1" x14ac:dyDescent="0.25">
      <c r="B50" s="685"/>
      <c r="C50" s="391"/>
      <c r="D50" s="392"/>
      <c r="E50" s="184"/>
      <c r="F50" s="679"/>
      <c r="G50" s="680"/>
      <c r="H50" s="680"/>
      <c r="I50" s="680"/>
      <c r="J50" s="681"/>
      <c r="K50" s="181"/>
      <c r="L50" s="181"/>
      <c r="M50" s="111"/>
    </row>
    <row r="51" spans="2:13" s="56" customFormat="1" ht="16.5" thickBot="1" x14ac:dyDescent="0.25">
      <c r="B51" s="677"/>
      <c r="C51" s="390"/>
      <c r="D51" s="390" t="s">
        <v>230</v>
      </c>
      <c r="E51" s="393"/>
      <c r="F51" s="394"/>
      <c r="G51" s="394"/>
      <c r="H51" s="394"/>
      <c r="I51" s="395"/>
      <c r="J51" s="396"/>
      <c r="K51" s="181"/>
      <c r="L51" s="181"/>
      <c r="M51" s="111"/>
    </row>
    <row r="52" spans="2:13" s="56" customFormat="1" x14ac:dyDescent="0.2">
      <c r="B52" s="676" t="s">
        <v>250</v>
      </c>
      <c r="C52" s="382"/>
      <c r="D52" s="168"/>
      <c r="E52" s="182"/>
      <c r="F52" s="682"/>
      <c r="G52" s="683"/>
      <c r="H52" s="683"/>
      <c r="I52" s="683"/>
      <c r="J52" s="684"/>
      <c r="K52" s="181"/>
      <c r="L52" s="181"/>
      <c r="M52" s="111"/>
    </row>
    <row r="53" spans="2:13" s="56" customFormat="1" x14ac:dyDescent="0.2">
      <c r="B53" s="685"/>
      <c r="C53" s="383"/>
      <c r="D53" s="169"/>
      <c r="E53" s="183"/>
      <c r="F53" s="679"/>
      <c r="G53" s="680"/>
      <c r="H53" s="680"/>
      <c r="I53" s="680"/>
      <c r="J53" s="681"/>
      <c r="K53" s="181"/>
      <c r="L53" s="181"/>
      <c r="M53" s="111"/>
    </row>
    <row r="54" spans="2:13" s="56" customFormat="1" x14ac:dyDescent="0.2">
      <c r="B54" s="685"/>
      <c r="C54" s="383"/>
      <c r="D54" s="170"/>
      <c r="E54" s="183"/>
      <c r="F54" s="679"/>
      <c r="G54" s="680"/>
      <c r="H54" s="680"/>
      <c r="I54" s="680"/>
      <c r="J54" s="681"/>
      <c r="K54" s="181"/>
      <c r="L54" s="181"/>
      <c r="M54" s="111"/>
    </row>
    <row r="55" spans="2:13" s="56" customFormat="1" ht="16.5" thickBot="1" x14ac:dyDescent="0.25">
      <c r="B55" s="685"/>
      <c r="C55" s="391"/>
      <c r="D55" s="392"/>
      <c r="E55" s="184"/>
      <c r="F55" s="679"/>
      <c r="G55" s="680"/>
      <c r="H55" s="680"/>
      <c r="I55" s="680"/>
      <c r="J55" s="681"/>
      <c r="K55" s="181"/>
      <c r="L55" s="181"/>
      <c r="M55" s="111"/>
    </row>
    <row r="56" spans="2:13" s="56" customFormat="1" ht="16.5" thickBot="1" x14ac:dyDescent="0.25">
      <c r="B56" s="677"/>
      <c r="C56" s="390"/>
      <c r="D56" s="390" t="s">
        <v>230</v>
      </c>
      <c r="E56" s="393"/>
      <c r="F56" s="394"/>
      <c r="G56" s="394"/>
      <c r="H56" s="394"/>
      <c r="I56" s="395"/>
      <c r="J56" s="396"/>
      <c r="K56" s="181"/>
      <c r="L56" s="181"/>
      <c r="M56" s="111"/>
    </row>
    <row r="57" spans="2:13" x14ac:dyDescent="0.25">
      <c r="I57" s="16"/>
      <c r="J57" s="16"/>
    </row>
    <row r="58" spans="2:13" x14ac:dyDescent="0.25">
      <c r="B58" s="13" t="s">
        <v>244</v>
      </c>
    </row>
  </sheetData>
  <mergeCells count="85">
    <mergeCell ref="F54:J54"/>
    <mergeCell ref="B25:M25"/>
    <mergeCell ref="F40:J40"/>
    <mergeCell ref="F42:J42"/>
    <mergeCell ref="F43:J43"/>
    <mergeCell ref="F44:J44"/>
    <mergeCell ref="F45:J45"/>
    <mergeCell ref="B42:B46"/>
    <mergeCell ref="B47:B51"/>
    <mergeCell ref="B27:K27"/>
    <mergeCell ref="B37:B41"/>
    <mergeCell ref="F35:J35"/>
    <mergeCell ref="F37:J37"/>
    <mergeCell ref="F38:J38"/>
    <mergeCell ref="F39:J39"/>
    <mergeCell ref="J13:J15"/>
    <mergeCell ref="J16:J18"/>
    <mergeCell ref="J19:J21"/>
    <mergeCell ref="J22:J24"/>
    <mergeCell ref="I13:I15"/>
    <mergeCell ref="I16:I18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33:J33"/>
    <mergeCell ref="F53:J53"/>
    <mergeCell ref="D13:D15"/>
    <mergeCell ref="D16:D18"/>
    <mergeCell ref="G10:G12"/>
    <mergeCell ref="G13:G15"/>
    <mergeCell ref="G16:G18"/>
    <mergeCell ref="E13:E15"/>
    <mergeCell ref="E16:E18"/>
    <mergeCell ref="H13:H15"/>
    <mergeCell ref="H16:H18"/>
    <mergeCell ref="F10:F12"/>
    <mergeCell ref="F13:F15"/>
    <mergeCell ref="F16:F18"/>
    <mergeCell ref="E19:E21"/>
    <mergeCell ref="E22:E24"/>
    <mergeCell ref="I19:I21"/>
    <mergeCell ref="D19:D21"/>
    <mergeCell ref="G19:G21"/>
    <mergeCell ref="H19:H21"/>
    <mergeCell ref="H22:H24"/>
    <mergeCell ref="G22:G24"/>
    <mergeCell ref="I22:I24"/>
    <mergeCell ref="D22:D24"/>
    <mergeCell ref="F19:F21"/>
    <mergeCell ref="F22:F24"/>
    <mergeCell ref="B22:B24"/>
    <mergeCell ref="B29:B31"/>
    <mergeCell ref="C13:C15"/>
    <mergeCell ref="C16:C18"/>
    <mergeCell ref="C19:C21"/>
    <mergeCell ref="C22:C24"/>
    <mergeCell ref="B19:B21"/>
    <mergeCell ref="B13:B15"/>
    <mergeCell ref="B16:B18"/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</mergeCells>
  <dataValidations count="1">
    <dataValidation type="list" allowBlank="1" showInputMessage="1" showErrorMessage="1" sqref="G10:G24">
      <formula1>$B$3:$B$5</formula1>
    </dataValidation>
  </dataValidation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Sheet1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Rac4</cp:lastModifiedBy>
  <cp:lastPrinted>2025-07-14T07:59:36Z</cp:lastPrinted>
  <dcterms:created xsi:type="dcterms:W3CDTF">2013-03-12T08:27:17Z</dcterms:created>
  <dcterms:modified xsi:type="dcterms:W3CDTF">2025-07-30T09:10:43Z</dcterms:modified>
</cp:coreProperties>
</file>